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gw@westconfoods.com\Dropbox (Westcon Foods)\Westcon Foods - S drive\Rolyn\REPORTS - MAIN FOLDER\REPORTS - MAIN FOLDER\Reports Garry\"/>
    </mc:Choice>
  </mc:AlternateContent>
  <xr:revisionPtr revIDLastSave="0" documentId="13_ncr:1_{3FEE330A-C4DD-43C9-BEBE-5FC90C47D6A6}" xr6:coauthVersionLast="44" xr6:coauthVersionMax="44" xr10:uidLastSave="{00000000-0000-0000-0000-000000000000}"/>
  <bookViews>
    <workbookView xWindow="-108" yWindow="-108" windowWidth="20376" windowHeight="12216" xr2:uid="{00000000-000D-0000-FFFF-FFFF00000000}"/>
  </bookViews>
  <sheets>
    <sheet name="PSTPRC98" sheetId="1" r:id="rId1"/>
  </sheets>
  <definedNames>
    <definedName name="__123Graph_A" hidden="1">PSTPRC98!$Z$7:$CO$7</definedName>
    <definedName name="__123Graph_B" hidden="1">PSTPRC98!#REF!</definedName>
    <definedName name="__123Graph_C" hidden="1">PSTPRC98!$Z$8:$CO$8</definedName>
    <definedName name="__123Graph_D" hidden="1">PSTPRC98!#REF!</definedName>
    <definedName name="_Regression_Int" localSheetId="0" hidden="1">1</definedName>
    <definedName name="_xlnm.Print_Area" localSheetId="0">PSTPRC98!$A$1:$Y$50</definedName>
    <definedName name="Print_Area_MI" localSheetId="0">PSTPRC98!$A$1:$Y$48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6" i="1" l="1"/>
  <c r="Y45" i="1"/>
  <c r="Y44" i="1"/>
  <c r="P44" i="1" l="1"/>
  <c r="Q44" i="1"/>
  <c r="S44" i="1" s="1"/>
  <c r="O43" i="1" l="1"/>
  <c r="P43" i="1"/>
  <c r="Q43" i="1"/>
  <c r="S43" i="1" s="1"/>
  <c r="O42" i="1" l="1"/>
  <c r="P42" i="1"/>
  <c r="Q42" i="1"/>
  <c r="S42" i="1" s="1"/>
  <c r="Y43" i="1" l="1"/>
  <c r="O41" i="1" l="1"/>
  <c r="P41" i="1"/>
  <c r="Q41" i="1"/>
  <c r="S41" i="1"/>
  <c r="Y42" i="1"/>
  <c r="Q40" i="1"/>
  <c r="S40" i="1" s="1"/>
  <c r="Q39" i="1"/>
  <c r="S39" i="1" s="1"/>
  <c r="Q38" i="1"/>
  <c r="S38" i="1" s="1"/>
  <c r="Q37" i="1"/>
  <c r="S37" i="1" s="1"/>
  <c r="Q36" i="1"/>
  <c r="S36" i="1" s="1"/>
  <c r="Q35" i="1"/>
  <c r="S35" i="1" s="1"/>
  <c r="Q34" i="1"/>
  <c r="S34" i="1" s="1"/>
  <c r="Q33" i="1"/>
  <c r="S33" i="1" s="1"/>
  <c r="Q32" i="1"/>
  <c r="S32" i="1" s="1"/>
  <c r="Q31" i="1"/>
  <c r="S31" i="1" s="1"/>
  <c r="Q30" i="1"/>
  <c r="S30" i="1" s="1"/>
  <c r="Q29" i="1"/>
  <c r="S29" i="1" s="1"/>
  <c r="Q28" i="1"/>
  <c r="S28" i="1" s="1"/>
  <c r="Q27" i="1"/>
  <c r="S27" i="1" s="1"/>
  <c r="Q26" i="1"/>
  <c r="S26" i="1" s="1"/>
  <c r="Q25" i="1"/>
  <c r="S25" i="1" s="1"/>
  <c r="Q24" i="1"/>
  <c r="S24" i="1" s="1"/>
  <c r="Q23" i="1"/>
  <c r="S23" i="1" s="1"/>
  <c r="Q22" i="1"/>
  <c r="S22" i="1" s="1"/>
  <c r="Q21" i="1"/>
  <c r="S21" i="1" s="1"/>
  <c r="Q20" i="1"/>
  <c r="S20" i="1" s="1"/>
  <c r="Q19" i="1"/>
  <c r="S19" i="1" s="1"/>
  <c r="Q18" i="1"/>
  <c r="S18" i="1" s="1"/>
  <c r="Q17" i="1"/>
  <c r="S17" i="1" s="1"/>
  <c r="Q16" i="1"/>
  <c r="S16" i="1" s="1"/>
  <c r="Q15" i="1"/>
  <c r="S15" i="1" s="1"/>
  <c r="Q14" i="1"/>
  <c r="S14" i="1" s="1"/>
  <c r="Q13" i="1"/>
  <c r="S13" i="1" s="1"/>
  <c r="Q12" i="1"/>
  <c r="S12" i="1" s="1"/>
  <c r="Q11" i="1"/>
  <c r="S11" i="1" s="1"/>
  <c r="Q10" i="1"/>
  <c r="S10" i="1" s="1"/>
  <c r="Q9" i="1"/>
  <c r="S9" i="1" s="1"/>
  <c r="Q8" i="1"/>
  <c r="S8" i="1" s="1"/>
  <c r="Q7" i="1"/>
  <c r="S7" i="1" s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7" i="1"/>
  <c r="Y41" i="1"/>
  <c r="Y40" i="1"/>
  <c r="Y39" i="1"/>
  <c r="Y38" i="1"/>
  <c r="Y37" i="1"/>
  <c r="Y36" i="1"/>
  <c r="Y35" i="1"/>
  <c r="Y33" i="1"/>
  <c r="Y34" i="1"/>
  <c r="Y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7" i="1"/>
</calcChain>
</file>

<file path=xl/sharedStrings.xml><?xml version="1.0" encoding="utf-8"?>
<sst xmlns="http://schemas.openxmlformats.org/spreadsheetml/2006/main" count="103" uniqueCount="77">
  <si>
    <t>CALIFORNIA HISTORICAL PRICING - PROCESSING TOMATOES</t>
  </si>
  <si>
    <t xml:space="preserve"> </t>
  </si>
  <si>
    <t>PACK</t>
  </si>
  <si>
    <t>CTGA</t>
  </si>
  <si>
    <t xml:space="preserve"> PRICE</t>
  </si>
  <si>
    <t>CALIFORNIA</t>
  </si>
  <si>
    <t>YEAR</t>
  </si>
  <si>
    <t>AUG</t>
  </si>
  <si>
    <t>OCT</t>
  </si>
  <si>
    <t>NOV</t>
  </si>
  <si>
    <t>DEC</t>
  </si>
  <si>
    <t>JAN</t>
  </si>
  <si>
    <t>FEB</t>
  </si>
  <si>
    <t>MAR</t>
  </si>
  <si>
    <t>APR</t>
  </si>
  <si>
    <t>MAY</t>
  </si>
  <si>
    <t>LOW</t>
  </si>
  <si>
    <t>HIGH</t>
  </si>
  <si>
    <t>AVG.</t>
  </si>
  <si>
    <t>PER TON</t>
  </si>
  <si>
    <t>RATIO(1)</t>
  </si>
  <si>
    <t xml:space="preserve"> TONS DELIV.</t>
  </si>
  <si>
    <t>ACRES</t>
  </si>
  <si>
    <t>*</t>
  </si>
  <si>
    <t xml:space="preserve">YIELD </t>
  </si>
  <si>
    <t>TONS/ACRE</t>
  </si>
  <si>
    <t>All pricing based on generally available industry price information and current pack offerings.</t>
  </si>
  <si>
    <t>JUL</t>
  </si>
  <si>
    <t>SEP</t>
  </si>
  <si>
    <t>JUN</t>
  </si>
  <si>
    <t>UPDATED:</t>
  </si>
  <si>
    <t>GENERAL/SPOT MARKET PRICE FOR 31 NTSS INDUSTRIAL TOMATO PASTE PRICE PER POUND IN US $</t>
  </si>
  <si>
    <t>(1) Price Ratio: CTGA price divided by 330 lbs. (31%) is percent of avg. tomato paste sales price.  Shows raw product cost % of total sales price</t>
  </si>
  <si>
    <t>All prices are FOB factory, priced date of shipment and include bin refund which may vary after March 2007</t>
  </si>
  <si>
    <t>Report is based on a pack year which is June 1 of a given year through May 31 of the following year</t>
  </si>
  <si>
    <t>HARVESTED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</si>
  <si>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</si>
  <si>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</si>
  <si>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</si>
  <si>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</si>
  <si>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</si>
  <si>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</si>
  <si>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</si>
  <si>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</si>
  <si>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</si>
  <si>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</si>
  <si>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</si>
  <si>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</si>
  <si>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</si>
  <si>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</si>
  <si>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</si>
  <si>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</si>
  <si>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</si>
  <si>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</si>
  <si>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</si>
  <si>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</si>
  <si>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</si>
  <si>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</si>
  <si>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</si>
  <si>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</si>
  <si>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</si>
  <si>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</si>
  <si>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</si>
  <si>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</si>
  <si>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</si>
  <si>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</si>
  <si>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</si>
  <si>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</si>
  <si>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</si>
  <si>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</si>
  <si>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</si>
  <si>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</si>
  <si>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2017-2018</t>
  </si>
  <si>
    <t>2018-2019</t>
  </si>
  <si>
    <t>2019-2020</t>
  </si>
  <si>
    <t xml:space="preserve">Based on USDA Estimates 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</si>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</sst>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"/>
    <numFmt numFmtId="166" formatCode="&quot;$&quot;#,##0.00"/>
    <numFmt numFmtId="167" formatCode="mmmm\ d\,\ yyyy"/>
    <numFmt numFmtId="168" formatCode="[$-409]mmmm\ d\,\ yyyy;@"/>
  </numFmts>
  <fonts count="18" x14ac:knownFonts="1"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"/>
    </font>
    <font>
      <b/>
      <sz val="12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1"/>
      <color indexed="8"/>
      <name val="Arial Narrow"/>
      <family val="2"/>
    </font>
    <font>
      <b/>
      <sz val="11"/>
      <color theme="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67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4" xfId="0" applyNumberFormat="1" applyFont="1" applyBorder="1"/>
    <xf numFmtId="164" fontId="8" fillId="0" borderId="4" xfId="0" applyNumberFormat="1" applyFont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3" fontId="8" fillId="3" borderId="2" xfId="0" applyNumberFormat="1" applyFont="1" applyFill="1" applyBorder="1"/>
    <xf numFmtId="3" fontId="8" fillId="3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/>
    <xf numFmtId="3" fontId="8" fillId="3" borderId="12" xfId="0" applyNumberFormat="1" applyFont="1" applyFill="1" applyBorder="1" applyAlignment="1">
      <alignment horizontal="right"/>
    </xf>
    <xf numFmtId="3" fontId="8" fillId="3" borderId="3" xfId="0" applyNumberFormat="1" applyFont="1" applyFill="1" applyBorder="1"/>
    <xf numFmtId="3" fontId="8" fillId="3" borderId="3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/>
    <xf numFmtId="0" fontId="8" fillId="0" borderId="1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8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2" fontId="15" fillId="0" borderId="0" xfId="0" applyNumberFormat="1" applyFont="1"/>
    <xf numFmtId="0" fontId="15" fillId="0" borderId="0" xfId="0" applyFont="1"/>
    <xf numFmtId="0" fontId="8" fillId="0" borderId="17" xfId="0" applyFont="1" applyBorder="1" applyAlignment="1">
      <alignment horizontal="center"/>
    </xf>
    <xf numFmtId="0" fontId="17" fillId="0" borderId="0" xfId="0" applyFont="1"/>
    <xf numFmtId="2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12" fillId="0" borderId="0" xfId="0" applyNumberFormat="1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66" fontId="8" fillId="2" borderId="21" xfId="0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3" borderId="19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right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6" fontId="8" fillId="2" borderId="27" xfId="0" applyNumberFormat="1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3" fontId="8" fillId="3" borderId="32" xfId="0" applyNumberFormat="1" applyFont="1" applyFill="1" applyBorder="1" applyAlignment="1">
      <alignment horizontal="right"/>
    </xf>
    <xf numFmtId="3" fontId="8" fillId="3" borderId="31" xfId="0" applyNumberFormat="1" applyFont="1" applyFill="1" applyBorder="1" applyAlignment="1">
      <alignment horizontal="center" vertical="center"/>
    </xf>
    <xf numFmtId="164" fontId="8" fillId="0" borderId="30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3" fontId="8" fillId="3" borderId="33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165" fontId="14" fillId="0" borderId="35" xfId="0" applyNumberFormat="1" applyFont="1" applyBorder="1" applyAlignment="1">
      <alignment horizontal="center"/>
    </xf>
    <xf numFmtId="165" fontId="14" fillId="0" borderId="36" xfId="0" applyNumberFormat="1" applyFont="1" applyBorder="1" applyAlignment="1">
      <alignment horizontal="center"/>
    </xf>
    <xf numFmtId="165" fontId="14" fillId="0" borderId="37" xfId="0" applyNumberFormat="1" applyFont="1" applyBorder="1" applyAlignment="1">
      <alignment horizontal="center"/>
    </xf>
    <xf numFmtId="166" fontId="8" fillId="2" borderId="35" xfId="0" applyNumberFormat="1" applyFont="1" applyFill="1" applyBorder="1" applyAlignment="1">
      <alignment horizontal="center"/>
    </xf>
    <xf numFmtId="164" fontId="8" fillId="2" borderId="37" xfId="0" applyNumberFormat="1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8" fillId="3" borderId="38" xfId="0" applyNumberFormat="1" applyFont="1" applyFill="1" applyBorder="1" applyAlignment="1">
      <alignment horizontal="center" vertical="center"/>
    </xf>
    <xf numFmtId="3" fontId="8" fillId="3" borderId="39" xfId="0" applyNumberFormat="1" applyFont="1" applyFill="1" applyBorder="1" applyAlignment="1">
      <alignment horizontal="right"/>
    </xf>
    <xf numFmtId="2" fontId="13" fillId="3" borderId="10" xfId="0" applyNumberFormat="1" applyFont="1" applyFill="1" applyBorder="1" applyAlignment="1">
      <alignment horizontal="center" vertical="center"/>
    </xf>
    <xf numFmtId="2" fontId="13" fillId="3" borderId="22" xfId="0" applyNumberFormat="1" applyFont="1" applyFill="1" applyBorder="1" applyAlignment="1">
      <alignment horizontal="center" vertical="center"/>
    </xf>
    <xf numFmtId="2" fontId="13" fillId="3" borderId="29" xfId="0" applyNumberFormat="1" applyFont="1" applyFill="1" applyBorder="1" applyAlignment="1">
      <alignment horizontal="center" vertical="center"/>
    </xf>
    <xf numFmtId="2" fontId="13" fillId="3" borderId="4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8" fontId="8" fillId="0" borderId="0" xfId="0" applyNumberFormat="1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Y89"/>
  <sheetViews>
    <sheetView showGridLines="0" tabSelected="1" view="pageBreakPreview" zoomScale="85" zoomScaleNormal="70" zoomScaleSheetLayoutView="85" workbookViewId="0">
      <selection activeCell="K54" sqref="K54"/>
    </sheetView>
  </sheetViews>
  <sheetFormatPr defaultColWidth="6.5546875" defaultRowHeight="13.2" x14ac:dyDescent="0.25"/>
  <cols>
    <col min="1" max="1" width="8.109375" style="2" customWidth="1"/>
    <col min="2" max="13" width="7.5546875" style="2" customWidth="1"/>
    <col min="14" max="14" width="8.109375" style="2" hidden="1" customWidth="1"/>
    <col min="15" max="19" width="8.109375" style="2" customWidth="1"/>
    <col min="20" max="20" width="0.77734375" style="2" hidden="1" customWidth="1"/>
    <col min="21" max="21" width="11.5546875" style="2" customWidth="1"/>
    <col min="22" max="22" width="0.77734375" style="2" customWidth="1"/>
    <col min="23" max="23" width="8.77734375" style="2" customWidth="1"/>
    <col min="24" max="24" width="0.77734375" style="2" customWidth="1"/>
    <col min="25" max="25" width="10.21875" style="2" customWidth="1"/>
    <col min="26" max="16384" width="6.5546875" style="2"/>
  </cols>
  <sheetData>
    <row r="1" spans="1:25" ht="22.5" customHeigh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.2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9.8" customHeight="1" thickBot="1" x14ac:dyDescent="0.4">
      <c r="A3" s="10" t="s">
        <v>31</v>
      </c>
      <c r="B3" s="46"/>
      <c r="C3" s="46"/>
      <c r="D3" s="46"/>
      <c r="E3" s="46"/>
      <c r="F3" s="11"/>
      <c r="G3" s="11"/>
      <c r="H3" s="11"/>
      <c r="I3" s="46"/>
      <c r="J3" s="11"/>
      <c r="K3" s="11"/>
      <c r="L3" s="11"/>
      <c r="M3" s="4"/>
      <c r="N3" s="4"/>
      <c r="O3" s="3"/>
      <c r="P3" s="4"/>
      <c r="Q3" s="1"/>
      <c r="R3" s="1"/>
      <c r="S3" s="5"/>
      <c r="T3" s="9"/>
      <c r="U3" s="44" t="s">
        <v>30</v>
      </c>
      <c r="W3" s="118">
        <v>43923</v>
      </c>
      <c r="X3" s="118"/>
      <c r="Y3" s="118"/>
    </row>
    <row r="4" spans="1:25" s="6" customFormat="1" ht="15.75" customHeight="1" thickBot="1" x14ac:dyDescent="0.4">
      <c r="A4" s="69" t="s">
        <v>2</v>
      </c>
      <c r="B4" s="119" t="s">
        <v>27</v>
      </c>
      <c r="C4" s="113" t="s">
        <v>7</v>
      </c>
      <c r="D4" s="113" t="s">
        <v>28</v>
      </c>
      <c r="E4" s="113" t="s">
        <v>8</v>
      </c>
      <c r="F4" s="113" t="s">
        <v>9</v>
      </c>
      <c r="G4" s="113" t="s">
        <v>10</v>
      </c>
      <c r="H4" s="113" t="s">
        <v>11</v>
      </c>
      <c r="I4" s="113" t="s">
        <v>12</v>
      </c>
      <c r="J4" s="113" t="s">
        <v>13</v>
      </c>
      <c r="K4" s="113" t="s">
        <v>14</v>
      </c>
      <c r="L4" s="113" t="s">
        <v>15</v>
      </c>
      <c r="M4" s="121" t="s">
        <v>29</v>
      </c>
      <c r="N4" s="32"/>
      <c r="O4" s="119" t="s">
        <v>16</v>
      </c>
      <c r="P4" s="113" t="s">
        <v>17</v>
      </c>
      <c r="Q4" s="121" t="s">
        <v>18</v>
      </c>
      <c r="R4" s="19" t="s">
        <v>3</v>
      </c>
      <c r="S4" s="20" t="s">
        <v>4</v>
      </c>
      <c r="T4" s="37"/>
      <c r="U4" s="33" t="s">
        <v>5</v>
      </c>
      <c r="V4" s="34"/>
      <c r="W4" s="34" t="s">
        <v>35</v>
      </c>
      <c r="X4" s="34"/>
      <c r="Y4" s="35" t="s">
        <v>24</v>
      </c>
    </row>
    <row r="5" spans="1:25" s="7" customFormat="1" ht="19.5" customHeight="1" thickBot="1" x14ac:dyDescent="0.35">
      <c r="A5" s="83" t="s">
        <v>6</v>
      </c>
      <c r="B5" s="120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22"/>
      <c r="N5" s="68"/>
      <c r="O5" s="120"/>
      <c r="P5" s="114"/>
      <c r="Q5" s="122"/>
      <c r="R5" s="38" t="s">
        <v>19</v>
      </c>
      <c r="S5" s="39" t="s">
        <v>20</v>
      </c>
      <c r="T5" s="40"/>
      <c r="U5" s="41" t="s">
        <v>21</v>
      </c>
      <c r="V5" s="42"/>
      <c r="W5" s="42" t="s">
        <v>22</v>
      </c>
      <c r="X5" s="42"/>
      <c r="Y5" s="43" t="s">
        <v>25</v>
      </c>
    </row>
    <row r="6" spans="1:25" s="8" customFormat="1" ht="1.5" customHeight="1" x14ac:dyDescent="0.3">
      <c r="A6" s="47" t="s">
        <v>1</v>
      </c>
      <c r="B6" s="48" t="s">
        <v>1</v>
      </c>
      <c r="C6" s="10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0" t="s">
        <v>1</v>
      </c>
      <c r="M6" s="49" t="s">
        <v>1</v>
      </c>
      <c r="N6" s="10"/>
      <c r="O6" s="48" t="s">
        <v>1</v>
      </c>
      <c r="P6" s="10" t="s">
        <v>1</v>
      </c>
      <c r="Q6" s="49" t="s">
        <v>1</v>
      </c>
      <c r="R6" s="48" t="s">
        <v>1</v>
      </c>
      <c r="S6" s="49" t="s">
        <v>1</v>
      </c>
      <c r="T6" s="10"/>
      <c r="U6" s="50" t="s">
        <v>1</v>
      </c>
      <c r="V6" s="51"/>
      <c r="W6" s="51" t="s">
        <v>1</v>
      </c>
      <c r="X6" s="51"/>
      <c r="Y6" s="52" t="s">
        <v>1</v>
      </c>
    </row>
    <row r="7" spans="1:25" s="11" customFormat="1" ht="18" customHeight="1" x14ac:dyDescent="0.25">
      <c r="A7" s="62" t="s">
        <v>50</v>
      </c>
      <c r="B7" s="78">
        <v>0.48</v>
      </c>
      <c r="C7" s="65">
        <v>0.5</v>
      </c>
      <c r="D7" s="65">
        <v>0.53</v>
      </c>
      <c r="E7" s="65">
        <v>0.56000000000000005</v>
      </c>
      <c r="F7" s="65">
        <v>0.6</v>
      </c>
      <c r="G7" s="65">
        <v>0.6</v>
      </c>
      <c r="H7" s="65">
        <v>0.62</v>
      </c>
      <c r="I7" s="65">
        <v>0.64</v>
      </c>
      <c r="J7" s="65">
        <v>0.66</v>
      </c>
      <c r="K7" s="65">
        <v>0.68</v>
      </c>
      <c r="L7" s="65">
        <v>0.68</v>
      </c>
      <c r="M7" s="79">
        <v>0.68</v>
      </c>
      <c r="N7" s="16"/>
      <c r="O7" s="36">
        <f>MIN(B7:M7)</f>
        <v>0.48</v>
      </c>
      <c r="P7" s="15">
        <f>MAX(B7:M7)</f>
        <v>0.68</v>
      </c>
      <c r="Q7" s="30">
        <f>AVERAGE(B7:M7)</f>
        <v>0.60249999999999992</v>
      </c>
      <c r="R7" s="21">
        <v>50.8</v>
      </c>
      <c r="S7" s="22">
        <f>((R7/330)/Q7)</f>
        <v>0.25550106877907708</v>
      </c>
      <c r="T7" s="17"/>
      <c r="U7" s="26">
        <v>4902034</v>
      </c>
      <c r="V7" s="23"/>
      <c r="W7" s="28">
        <v>206600</v>
      </c>
      <c r="X7" s="23"/>
      <c r="Y7" s="109">
        <f>+U7/W7</f>
        <v>23.727173281703774</v>
      </c>
    </row>
    <row r="8" spans="1:25" s="11" customFormat="1" ht="18" customHeight="1" x14ac:dyDescent="0.25">
      <c r="A8" s="62" t="s">
        <v>51</v>
      </c>
      <c r="B8" s="78">
        <v>0.68</v>
      </c>
      <c r="C8" s="65">
        <v>0.56000000000000005</v>
      </c>
      <c r="D8" s="65">
        <v>0.56000000000000005</v>
      </c>
      <c r="E8" s="65">
        <v>0.56000000000000005</v>
      </c>
      <c r="F8" s="65">
        <v>0.57999999999999996</v>
      </c>
      <c r="G8" s="65">
        <v>0.57999999999999996</v>
      </c>
      <c r="H8" s="65">
        <v>0.57999999999999996</v>
      </c>
      <c r="I8" s="65">
        <v>0.54</v>
      </c>
      <c r="J8" s="65">
        <v>0.54</v>
      </c>
      <c r="K8" s="65">
        <v>0.53</v>
      </c>
      <c r="L8" s="65">
        <v>0.54</v>
      </c>
      <c r="M8" s="79">
        <v>0.54</v>
      </c>
      <c r="N8" s="16"/>
      <c r="O8" s="36">
        <f t="shared" ref="O8:O40" si="0">MIN(B8:M8)</f>
        <v>0.53</v>
      </c>
      <c r="P8" s="15">
        <f t="shared" ref="P8:P40" si="1">MAX(B8:M8)</f>
        <v>0.68</v>
      </c>
      <c r="Q8" s="30">
        <f t="shared" ref="Q8:Q40" si="2">AVERAGE(B8:M8)</f>
        <v>0.56583333333333341</v>
      </c>
      <c r="R8" s="21">
        <v>55.6</v>
      </c>
      <c r="S8" s="22">
        <f t="shared" ref="S8:S44" si="3">((R8/330)/Q8)</f>
        <v>0.29776409157852451</v>
      </c>
      <c r="T8" s="17"/>
      <c r="U8" s="26">
        <v>6140241</v>
      </c>
      <c r="V8" s="23"/>
      <c r="W8" s="28">
        <v>232000</v>
      </c>
      <c r="X8" s="23"/>
      <c r="Y8" s="109">
        <f t="shared" ref="Y8:Y31" si="4">+U8/W8</f>
        <v>26.46655603448276</v>
      </c>
    </row>
    <row r="9" spans="1:25" s="11" customFormat="1" ht="18" customHeight="1" x14ac:dyDescent="0.25">
      <c r="A9" s="62" t="s">
        <v>52</v>
      </c>
      <c r="B9" s="78">
        <v>0.54</v>
      </c>
      <c r="C9" s="65">
        <v>0.52</v>
      </c>
      <c r="D9" s="65">
        <v>0.51</v>
      </c>
      <c r="E9" s="65">
        <v>0.51</v>
      </c>
      <c r="F9" s="65">
        <v>0.51</v>
      </c>
      <c r="G9" s="65">
        <v>0.51</v>
      </c>
      <c r="H9" s="65">
        <v>0.51</v>
      </c>
      <c r="I9" s="65">
        <v>0.5</v>
      </c>
      <c r="J9" s="65">
        <v>0.48</v>
      </c>
      <c r="K9" s="65">
        <v>0.47</v>
      </c>
      <c r="L9" s="65">
        <v>0.45</v>
      </c>
      <c r="M9" s="79">
        <v>0.45</v>
      </c>
      <c r="N9" s="16"/>
      <c r="O9" s="36">
        <f t="shared" si="0"/>
        <v>0.45</v>
      </c>
      <c r="P9" s="15">
        <f t="shared" si="1"/>
        <v>0.54</v>
      </c>
      <c r="Q9" s="30">
        <f t="shared" si="2"/>
        <v>0.49666666666666665</v>
      </c>
      <c r="R9" s="21">
        <v>53.7</v>
      </c>
      <c r="S9" s="22">
        <f t="shared" si="3"/>
        <v>0.32763880414887131</v>
      </c>
      <c r="T9" s="17"/>
      <c r="U9" s="26">
        <v>5971693</v>
      </c>
      <c r="V9" s="23"/>
      <c r="W9" s="28">
        <v>233500</v>
      </c>
      <c r="X9" s="23"/>
      <c r="Y9" s="109">
        <f t="shared" si="4"/>
        <v>25.574702355460385</v>
      </c>
    </row>
    <row r="10" spans="1:25" s="11" customFormat="1" ht="18" customHeight="1" x14ac:dyDescent="0.25">
      <c r="A10" s="62" t="s">
        <v>53</v>
      </c>
      <c r="B10" s="78">
        <v>0.45</v>
      </c>
      <c r="C10" s="65">
        <v>0.43</v>
      </c>
      <c r="D10" s="65">
        <v>0.4</v>
      </c>
      <c r="E10" s="65">
        <v>0.38</v>
      </c>
      <c r="F10" s="65">
        <v>0.38</v>
      </c>
      <c r="G10" s="65">
        <v>0.38</v>
      </c>
      <c r="H10" s="65">
        <v>0.36</v>
      </c>
      <c r="I10" s="65">
        <v>0.37</v>
      </c>
      <c r="J10" s="65">
        <v>0.37</v>
      </c>
      <c r="K10" s="65">
        <v>0.38</v>
      </c>
      <c r="L10" s="65">
        <v>0.38</v>
      </c>
      <c r="M10" s="79">
        <v>0.38</v>
      </c>
      <c r="N10" s="16"/>
      <c r="O10" s="36">
        <f t="shared" si="0"/>
        <v>0.36</v>
      </c>
      <c r="P10" s="15">
        <f t="shared" si="1"/>
        <v>0.45</v>
      </c>
      <c r="Q10" s="30">
        <f t="shared" si="2"/>
        <v>0.38833333333333336</v>
      </c>
      <c r="R10" s="21">
        <v>52</v>
      </c>
      <c r="S10" s="22">
        <f t="shared" si="3"/>
        <v>0.40577448302770186</v>
      </c>
      <c r="T10" s="17"/>
      <c r="U10" s="26">
        <v>6591114</v>
      </c>
      <c r="V10" s="23"/>
      <c r="W10" s="28">
        <v>239700</v>
      </c>
      <c r="X10" s="23"/>
      <c r="Y10" s="109">
        <f t="shared" si="4"/>
        <v>27.497346683354191</v>
      </c>
    </row>
    <row r="11" spans="1:25" s="11" customFormat="1" ht="18" customHeight="1" x14ac:dyDescent="0.25">
      <c r="A11" s="62" t="s">
        <v>54</v>
      </c>
      <c r="B11" s="78">
        <v>0.38</v>
      </c>
      <c r="C11" s="65">
        <v>0.38</v>
      </c>
      <c r="D11" s="65">
        <v>0.38</v>
      </c>
      <c r="E11" s="65">
        <v>0.39</v>
      </c>
      <c r="F11" s="65">
        <v>0.39</v>
      </c>
      <c r="G11" s="65">
        <v>0.39</v>
      </c>
      <c r="H11" s="65">
        <v>0.38</v>
      </c>
      <c r="I11" s="65">
        <v>0.38</v>
      </c>
      <c r="J11" s="65">
        <v>0.39</v>
      </c>
      <c r="K11" s="65">
        <v>0.39</v>
      </c>
      <c r="L11" s="65">
        <v>0.39</v>
      </c>
      <c r="M11" s="79">
        <v>0.39</v>
      </c>
      <c r="N11" s="16"/>
      <c r="O11" s="36">
        <f t="shared" si="0"/>
        <v>0.38</v>
      </c>
      <c r="P11" s="15">
        <f t="shared" si="1"/>
        <v>0.39</v>
      </c>
      <c r="Q11" s="30">
        <f t="shared" si="2"/>
        <v>0.38583333333333331</v>
      </c>
      <c r="R11" s="21">
        <v>51.4</v>
      </c>
      <c r="S11" s="22">
        <f t="shared" si="3"/>
        <v>0.4036913410563519</v>
      </c>
      <c r="T11" s="17"/>
      <c r="U11" s="26">
        <v>6101962</v>
      </c>
      <c r="V11" s="23"/>
      <c r="W11" s="28">
        <v>217000</v>
      </c>
      <c r="X11" s="23"/>
      <c r="Y11" s="109">
        <f t="shared" si="4"/>
        <v>28.119640552995392</v>
      </c>
    </row>
    <row r="12" spans="1:25" s="11" customFormat="1" ht="18" customHeight="1" x14ac:dyDescent="0.25">
      <c r="A12" s="62" t="s">
        <v>55</v>
      </c>
      <c r="B12" s="78">
        <v>0.39</v>
      </c>
      <c r="C12" s="65">
        <v>0.38</v>
      </c>
      <c r="D12" s="65">
        <v>0.38</v>
      </c>
      <c r="E12" s="65">
        <v>0.38</v>
      </c>
      <c r="F12" s="65">
        <v>0.38</v>
      </c>
      <c r="G12" s="65">
        <v>0.38</v>
      </c>
      <c r="H12" s="65">
        <v>0.37</v>
      </c>
      <c r="I12" s="65">
        <v>0.37</v>
      </c>
      <c r="J12" s="65">
        <v>0.38</v>
      </c>
      <c r="K12" s="65">
        <v>0.38</v>
      </c>
      <c r="L12" s="65">
        <v>0.38</v>
      </c>
      <c r="M12" s="79">
        <v>0.38</v>
      </c>
      <c r="N12" s="16"/>
      <c r="O12" s="36">
        <f t="shared" si="0"/>
        <v>0.37</v>
      </c>
      <c r="P12" s="15">
        <f t="shared" si="1"/>
        <v>0.39</v>
      </c>
      <c r="Q12" s="30">
        <f t="shared" si="2"/>
        <v>0.37916666666666665</v>
      </c>
      <c r="R12" s="21">
        <v>51</v>
      </c>
      <c r="S12" s="22">
        <f t="shared" si="3"/>
        <v>0.40759240759240761</v>
      </c>
      <c r="T12" s="17"/>
      <c r="U12" s="26">
        <v>6485299</v>
      </c>
      <c r="V12" s="23"/>
      <c r="W12" s="28">
        <v>210400</v>
      </c>
      <c r="X12" s="23"/>
      <c r="Y12" s="109">
        <f t="shared" si="4"/>
        <v>30.823664448669202</v>
      </c>
    </row>
    <row r="13" spans="1:25" s="11" customFormat="1" ht="18" customHeight="1" x14ac:dyDescent="0.25">
      <c r="A13" s="62" t="s">
        <v>56</v>
      </c>
      <c r="B13" s="78">
        <v>0.38</v>
      </c>
      <c r="C13" s="65">
        <v>0.38</v>
      </c>
      <c r="D13" s="65">
        <v>0.38</v>
      </c>
      <c r="E13" s="65">
        <v>0.38</v>
      </c>
      <c r="F13" s="65">
        <v>0.39</v>
      </c>
      <c r="G13" s="65">
        <v>0.4</v>
      </c>
      <c r="H13" s="65">
        <v>0.4</v>
      </c>
      <c r="I13" s="65">
        <v>0.4</v>
      </c>
      <c r="J13" s="65">
        <v>0.42</v>
      </c>
      <c r="K13" s="65">
        <v>0.42</v>
      </c>
      <c r="L13" s="65">
        <v>0.42</v>
      </c>
      <c r="M13" s="79">
        <v>0.42</v>
      </c>
      <c r="N13" s="16"/>
      <c r="O13" s="36">
        <f t="shared" si="0"/>
        <v>0.38</v>
      </c>
      <c r="P13" s="15">
        <f t="shared" si="1"/>
        <v>0.42</v>
      </c>
      <c r="Q13" s="30">
        <f t="shared" si="2"/>
        <v>0.39916666666666667</v>
      </c>
      <c r="R13" s="21">
        <v>46.4</v>
      </c>
      <c r="S13" s="22">
        <f t="shared" si="3"/>
        <v>0.35224900360599731</v>
      </c>
      <c r="T13" s="17"/>
      <c r="U13" s="26">
        <v>6701376</v>
      </c>
      <c r="V13" s="23"/>
      <c r="W13" s="28">
        <v>214000</v>
      </c>
      <c r="X13" s="23"/>
      <c r="Y13" s="109">
        <f t="shared" si="4"/>
        <v>31.314841121495327</v>
      </c>
    </row>
    <row r="14" spans="1:25" s="11" customFormat="1" ht="18" customHeight="1" x14ac:dyDescent="0.25">
      <c r="A14" s="62" t="s">
        <v>57</v>
      </c>
      <c r="B14" s="78">
        <v>0.42</v>
      </c>
      <c r="C14" s="65">
        <v>0.42</v>
      </c>
      <c r="D14" s="65">
        <v>0.44</v>
      </c>
      <c r="E14" s="65">
        <v>0.46</v>
      </c>
      <c r="F14" s="65">
        <v>0.5</v>
      </c>
      <c r="G14" s="65">
        <v>0.52</v>
      </c>
      <c r="H14" s="65">
        <v>0.52</v>
      </c>
      <c r="I14" s="65">
        <v>0.54</v>
      </c>
      <c r="J14" s="65">
        <v>0.54</v>
      </c>
      <c r="K14" s="65">
        <v>0.56000000000000005</v>
      </c>
      <c r="L14" s="65">
        <v>0.56000000000000005</v>
      </c>
      <c r="M14" s="79">
        <v>0.56000000000000005</v>
      </c>
      <c r="N14" s="16"/>
      <c r="O14" s="36">
        <f t="shared" si="0"/>
        <v>0.42</v>
      </c>
      <c r="P14" s="15">
        <f t="shared" si="1"/>
        <v>0.56000000000000005</v>
      </c>
      <c r="Q14" s="30">
        <f t="shared" si="2"/>
        <v>0.50333333333333341</v>
      </c>
      <c r="R14" s="21">
        <v>48.2</v>
      </c>
      <c r="S14" s="22">
        <f t="shared" si="3"/>
        <v>0.29018663455749544</v>
      </c>
      <c r="T14" s="17"/>
      <c r="U14" s="26">
        <v>6547350</v>
      </c>
      <c r="V14" s="23"/>
      <c r="W14" s="28">
        <v>226100</v>
      </c>
      <c r="X14" s="23"/>
      <c r="Y14" s="109">
        <f t="shared" si="4"/>
        <v>28.957762052189295</v>
      </c>
    </row>
    <row r="15" spans="1:25" s="11" customFormat="1" ht="18" customHeight="1" x14ac:dyDescent="0.25">
      <c r="A15" s="62" t="s">
        <v>58</v>
      </c>
      <c r="B15" s="78">
        <v>0.55000000000000004</v>
      </c>
      <c r="C15" s="65">
        <v>0.55000000000000004</v>
      </c>
      <c r="D15" s="65">
        <v>0.55000000000000004</v>
      </c>
      <c r="E15" s="65">
        <v>0.56000000000000005</v>
      </c>
      <c r="F15" s="65">
        <v>0.57999999999999996</v>
      </c>
      <c r="G15" s="65">
        <v>0.57999999999999996</v>
      </c>
      <c r="H15" s="65">
        <v>0.57999999999999996</v>
      </c>
      <c r="I15" s="65">
        <v>0.57999999999999996</v>
      </c>
      <c r="J15" s="65">
        <v>0.57999999999999996</v>
      </c>
      <c r="K15" s="65">
        <v>0.56999999999999995</v>
      </c>
      <c r="L15" s="65">
        <v>0.52</v>
      </c>
      <c r="M15" s="79">
        <v>0.45</v>
      </c>
      <c r="N15" s="16"/>
      <c r="O15" s="36">
        <f t="shared" si="0"/>
        <v>0.45</v>
      </c>
      <c r="P15" s="15">
        <f t="shared" si="1"/>
        <v>0.57999999999999996</v>
      </c>
      <c r="Q15" s="30">
        <f t="shared" si="2"/>
        <v>0.55416666666666681</v>
      </c>
      <c r="R15" s="21">
        <v>55.5</v>
      </c>
      <c r="S15" s="22">
        <f t="shared" si="3"/>
        <v>0.30348598769651391</v>
      </c>
      <c r="T15" s="17"/>
      <c r="U15" s="26">
        <v>8583462</v>
      </c>
      <c r="V15" s="23"/>
      <c r="W15" s="28">
        <v>276500</v>
      </c>
      <c r="X15" s="23"/>
      <c r="Y15" s="109">
        <f t="shared" si="4"/>
        <v>31.043262206148281</v>
      </c>
    </row>
    <row r="16" spans="1:25" s="11" customFormat="1" ht="18" customHeight="1" x14ac:dyDescent="0.25">
      <c r="A16" s="62" t="s">
        <v>59</v>
      </c>
      <c r="B16" s="78">
        <v>0.43</v>
      </c>
      <c r="C16" s="65">
        <v>0.43</v>
      </c>
      <c r="D16" s="65">
        <v>0.43</v>
      </c>
      <c r="E16" s="65">
        <v>0.43</v>
      </c>
      <c r="F16" s="65">
        <v>0.43</v>
      </c>
      <c r="G16" s="65">
        <v>0.41</v>
      </c>
      <c r="H16" s="65">
        <v>0.39</v>
      </c>
      <c r="I16" s="65">
        <v>0.39</v>
      </c>
      <c r="J16" s="65">
        <v>0.38</v>
      </c>
      <c r="K16" s="65">
        <v>0.38</v>
      </c>
      <c r="L16" s="65">
        <v>0.37</v>
      </c>
      <c r="M16" s="79">
        <v>0.35</v>
      </c>
      <c r="N16" s="16"/>
      <c r="O16" s="36">
        <f t="shared" si="0"/>
        <v>0.35</v>
      </c>
      <c r="P16" s="15">
        <f t="shared" si="1"/>
        <v>0.43</v>
      </c>
      <c r="Q16" s="30">
        <f t="shared" si="2"/>
        <v>0.40166666666666667</v>
      </c>
      <c r="R16" s="21">
        <v>55.2</v>
      </c>
      <c r="S16" s="22">
        <f t="shared" si="3"/>
        <v>0.41644662391550363</v>
      </c>
      <c r="T16" s="17"/>
      <c r="U16" s="26">
        <v>9306485</v>
      </c>
      <c r="V16" s="23"/>
      <c r="W16" s="28">
        <v>315000</v>
      </c>
      <c r="X16" s="23"/>
      <c r="Y16" s="109">
        <f t="shared" si="4"/>
        <v>29.544396825396824</v>
      </c>
    </row>
    <row r="17" spans="1:25" s="11" customFormat="1" ht="18" customHeight="1" x14ac:dyDescent="0.25">
      <c r="A17" s="62" t="s">
        <v>60</v>
      </c>
      <c r="B17" s="78">
        <v>0.34</v>
      </c>
      <c r="C17" s="65">
        <v>0.34</v>
      </c>
      <c r="D17" s="65">
        <v>0.33</v>
      </c>
      <c r="E17" s="65">
        <v>0.32</v>
      </c>
      <c r="F17" s="65">
        <v>0.31</v>
      </c>
      <c r="G17" s="65">
        <v>0.3</v>
      </c>
      <c r="H17" s="65">
        <v>0.28999999999999998</v>
      </c>
      <c r="I17" s="65">
        <v>0.28999999999999998</v>
      </c>
      <c r="J17" s="65">
        <v>0.28000000000000003</v>
      </c>
      <c r="K17" s="65">
        <v>0.28000000000000003</v>
      </c>
      <c r="L17" s="65">
        <v>0.28000000000000003</v>
      </c>
      <c r="M17" s="79">
        <v>0.28000000000000003</v>
      </c>
      <c r="N17" s="16"/>
      <c r="O17" s="36">
        <f t="shared" si="0"/>
        <v>0.28000000000000003</v>
      </c>
      <c r="P17" s="15">
        <f t="shared" si="1"/>
        <v>0.34</v>
      </c>
      <c r="Q17" s="30">
        <f t="shared" si="2"/>
        <v>0.3033333333333334</v>
      </c>
      <c r="R17" s="21">
        <v>55</v>
      </c>
      <c r="S17" s="22">
        <f t="shared" si="3"/>
        <v>0.54945054945054927</v>
      </c>
      <c r="T17" s="17"/>
      <c r="U17" s="26">
        <v>9893865</v>
      </c>
      <c r="V17" s="23"/>
      <c r="W17" s="28">
        <v>312000</v>
      </c>
      <c r="X17" s="23"/>
      <c r="Y17" s="109">
        <f t="shared" si="4"/>
        <v>31.71110576923077</v>
      </c>
    </row>
    <row r="18" spans="1:25" s="11" customFormat="1" ht="18" customHeight="1" x14ac:dyDescent="0.25">
      <c r="A18" s="62" t="s">
        <v>61</v>
      </c>
      <c r="B18" s="78">
        <v>0.3</v>
      </c>
      <c r="C18" s="65">
        <v>0.3</v>
      </c>
      <c r="D18" s="65">
        <v>0.31</v>
      </c>
      <c r="E18" s="65">
        <v>0.32</v>
      </c>
      <c r="F18" s="65">
        <v>0.33</v>
      </c>
      <c r="G18" s="65">
        <v>0.34</v>
      </c>
      <c r="H18" s="65">
        <v>0.34</v>
      </c>
      <c r="I18" s="65">
        <v>0.34</v>
      </c>
      <c r="J18" s="65">
        <v>0.34</v>
      </c>
      <c r="K18" s="65">
        <v>0.34</v>
      </c>
      <c r="L18" s="65">
        <v>0.35</v>
      </c>
      <c r="M18" s="79">
        <v>0.35</v>
      </c>
      <c r="N18" s="16"/>
      <c r="O18" s="36">
        <f t="shared" si="0"/>
        <v>0.3</v>
      </c>
      <c r="P18" s="15">
        <f t="shared" si="1"/>
        <v>0.35</v>
      </c>
      <c r="Q18" s="30">
        <f t="shared" si="2"/>
        <v>0.33</v>
      </c>
      <c r="R18" s="21">
        <v>46.5</v>
      </c>
      <c r="S18" s="22">
        <f t="shared" si="3"/>
        <v>0.42699724517906329</v>
      </c>
      <c r="T18" s="17"/>
      <c r="U18" s="26">
        <v>7931988</v>
      </c>
      <c r="V18" s="23"/>
      <c r="W18" s="28">
        <v>240000</v>
      </c>
      <c r="X18" s="23"/>
      <c r="Y18" s="109">
        <f t="shared" si="4"/>
        <v>33.049950000000003</v>
      </c>
    </row>
    <row r="19" spans="1:25" s="11" customFormat="1" ht="18" customHeight="1" x14ac:dyDescent="0.25">
      <c r="A19" s="62" t="s">
        <v>62</v>
      </c>
      <c r="B19" s="78">
        <v>0.35</v>
      </c>
      <c r="C19" s="65">
        <v>0.35</v>
      </c>
      <c r="D19" s="65">
        <v>0.36</v>
      </c>
      <c r="E19" s="65">
        <v>0.38</v>
      </c>
      <c r="F19" s="65">
        <v>0.39</v>
      </c>
      <c r="G19" s="65">
        <v>0.39</v>
      </c>
      <c r="H19" s="65">
        <v>0.39</v>
      </c>
      <c r="I19" s="65">
        <v>0.39</v>
      </c>
      <c r="J19" s="65">
        <v>0.4</v>
      </c>
      <c r="K19" s="65">
        <v>0.4</v>
      </c>
      <c r="L19" s="65">
        <v>0.4</v>
      </c>
      <c r="M19" s="79">
        <v>0.4</v>
      </c>
      <c r="N19" s="16"/>
      <c r="O19" s="36">
        <f t="shared" si="0"/>
        <v>0.35</v>
      </c>
      <c r="P19" s="15">
        <f t="shared" si="1"/>
        <v>0.4</v>
      </c>
      <c r="Q19" s="30">
        <f t="shared" si="2"/>
        <v>0.38333333333333336</v>
      </c>
      <c r="R19" s="21">
        <v>47.5</v>
      </c>
      <c r="S19" s="22">
        <f t="shared" si="3"/>
        <v>0.37549407114624506</v>
      </c>
      <c r="T19" s="17"/>
      <c r="U19" s="26">
        <v>8951707</v>
      </c>
      <c r="V19" s="23"/>
      <c r="W19" s="28">
        <v>274000</v>
      </c>
      <c r="X19" s="23"/>
      <c r="Y19" s="109">
        <f t="shared" si="4"/>
        <v>32.670463503649636</v>
      </c>
    </row>
    <row r="20" spans="1:25" s="11" customFormat="1" ht="18" customHeight="1" x14ac:dyDescent="0.25">
      <c r="A20" s="62" t="s">
        <v>63</v>
      </c>
      <c r="B20" s="78">
        <v>0.39</v>
      </c>
      <c r="C20" s="65">
        <v>0.39</v>
      </c>
      <c r="D20" s="65">
        <v>0.39</v>
      </c>
      <c r="E20" s="65">
        <v>0.38</v>
      </c>
      <c r="F20" s="65">
        <v>0.38</v>
      </c>
      <c r="G20" s="65">
        <v>0.38</v>
      </c>
      <c r="H20" s="65">
        <v>0.37</v>
      </c>
      <c r="I20" s="65">
        <v>0.37</v>
      </c>
      <c r="J20" s="65">
        <v>0.37</v>
      </c>
      <c r="K20" s="65">
        <v>0.37</v>
      </c>
      <c r="L20" s="65">
        <v>0.37</v>
      </c>
      <c r="M20" s="79">
        <v>0.37</v>
      </c>
      <c r="N20" s="16"/>
      <c r="O20" s="36">
        <f t="shared" si="0"/>
        <v>0.37</v>
      </c>
      <c r="P20" s="15">
        <f t="shared" si="1"/>
        <v>0.39</v>
      </c>
      <c r="Q20" s="30">
        <f t="shared" si="2"/>
        <v>0.3775</v>
      </c>
      <c r="R20" s="21">
        <v>50.9</v>
      </c>
      <c r="S20" s="22">
        <f t="shared" si="3"/>
        <v>0.40858920329119003</v>
      </c>
      <c r="T20" s="17"/>
      <c r="U20" s="26">
        <v>10745560</v>
      </c>
      <c r="V20" s="23"/>
      <c r="W20" s="28">
        <v>311000</v>
      </c>
      <c r="X20" s="23"/>
      <c r="Y20" s="109">
        <f t="shared" si="4"/>
        <v>34.551639871382633</v>
      </c>
    </row>
    <row r="21" spans="1:25" s="11" customFormat="1" ht="18" customHeight="1" x14ac:dyDescent="0.25">
      <c r="A21" s="62" t="s">
        <v>64</v>
      </c>
      <c r="B21" s="78">
        <v>0.37</v>
      </c>
      <c r="C21" s="65">
        <v>0.36</v>
      </c>
      <c r="D21" s="65">
        <v>0.36</v>
      </c>
      <c r="E21" s="65">
        <v>0.36</v>
      </c>
      <c r="F21" s="65">
        <v>0.35</v>
      </c>
      <c r="G21" s="65">
        <v>0.35</v>
      </c>
      <c r="H21" s="65">
        <v>0.34</v>
      </c>
      <c r="I21" s="65">
        <v>0.34</v>
      </c>
      <c r="J21" s="65">
        <v>0.33</v>
      </c>
      <c r="K21" s="65">
        <v>0.32</v>
      </c>
      <c r="L21" s="65">
        <v>0.31</v>
      </c>
      <c r="M21" s="79">
        <v>0.3</v>
      </c>
      <c r="N21" s="16"/>
      <c r="O21" s="36">
        <f t="shared" si="0"/>
        <v>0.3</v>
      </c>
      <c r="P21" s="15">
        <f t="shared" si="1"/>
        <v>0.37</v>
      </c>
      <c r="Q21" s="30">
        <f t="shared" si="2"/>
        <v>0.34083333333333332</v>
      </c>
      <c r="R21" s="21">
        <v>51.5</v>
      </c>
      <c r="S21" s="22">
        <f t="shared" si="3"/>
        <v>0.45787952878417432</v>
      </c>
      <c r="T21" s="17"/>
      <c r="U21" s="26">
        <v>10605787</v>
      </c>
      <c r="V21" s="23"/>
      <c r="W21" s="28">
        <v>317000</v>
      </c>
      <c r="X21" s="23"/>
      <c r="Y21" s="109">
        <f t="shared" si="4"/>
        <v>33.456741324921133</v>
      </c>
    </row>
    <row r="22" spans="1:25" s="11" customFormat="1" ht="18" customHeight="1" x14ac:dyDescent="0.25">
      <c r="A22" s="62" t="s">
        <v>65</v>
      </c>
      <c r="B22" s="78">
        <v>0.28999999999999998</v>
      </c>
      <c r="C22" s="65">
        <v>0.28999999999999998</v>
      </c>
      <c r="D22" s="65">
        <v>0.28999999999999998</v>
      </c>
      <c r="E22" s="65">
        <v>0.28999999999999998</v>
      </c>
      <c r="F22" s="65">
        <v>0.28999999999999998</v>
      </c>
      <c r="G22" s="65">
        <v>0.28999999999999998</v>
      </c>
      <c r="H22" s="65">
        <v>0.28999999999999998</v>
      </c>
      <c r="I22" s="65">
        <v>0.28999999999999998</v>
      </c>
      <c r="J22" s="65">
        <v>0.28999999999999998</v>
      </c>
      <c r="K22" s="65">
        <v>0.28999999999999998</v>
      </c>
      <c r="L22" s="65">
        <v>0.28999999999999998</v>
      </c>
      <c r="M22" s="79">
        <v>0.28999999999999998</v>
      </c>
      <c r="N22" s="16"/>
      <c r="O22" s="36">
        <f t="shared" si="0"/>
        <v>0.28999999999999998</v>
      </c>
      <c r="P22" s="15">
        <f t="shared" si="1"/>
        <v>0.28999999999999998</v>
      </c>
      <c r="Q22" s="30">
        <f t="shared" si="2"/>
        <v>0.28999999999999998</v>
      </c>
      <c r="R22" s="21">
        <v>53</v>
      </c>
      <c r="S22" s="22">
        <f t="shared" si="3"/>
        <v>0.5538140020898642</v>
      </c>
      <c r="T22" s="17"/>
      <c r="U22" s="26">
        <v>10658741</v>
      </c>
      <c r="V22" s="23"/>
      <c r="W22" s="28">
        <v>313000</v>
      </c>
      <c r="X22" s="23"/>
      <c r="Y22" s="109">
        <f t="shared" si="4"/>
        <v>34.053485623003198</v>
      </c>
    </row>
    <row r="23" spans="1:25" s="11" customFormat="1" ht="18" customHeight="1" x14ac:dyDescent="0.25">
      <c r="A23" s="62" t="s">
        <v>66</v>
      </c>
      <c r="B23" s="78">
        <v>0.28999999999999998</v>
      </c>
      <c r="C23" s="65">
        <v>0.28999999999999998</v>
      </c>
      <c r="D23" s="65">
        <v>0.3</v>
      </c>
      <c r="E23" s="65">
        <v>0.3</v>
      </c>
      <c r="F23" s="65">
        <v>0.31</v>
      </c>
      <c r="G23" s="65">
        <v>0.31</v>
      </c>
      <c r="H23" s="65">
        <v>0.31</v>
      </c>
      <c r="I23" s="65">
        <v>0.31</v>
      </c>
      <c r="J23" s="65">
        <v>0.32</v>
      </c>
      <c r="K23" s="65">
        <v>0.32</v>
      </c>
      <c r="L23" s="65">
        <v>0.33</v>
      </c>
      <c r="M23" s="79">
        <v>0.34</v>
      </c>
      <c r="N23" s="16"/>
      <c r="O23" s="36">
        <f t="shared" si="0"/>
        <v>0.28999999999999998</v>
      </c>
      <c r="P23" s="15">
        <f t="shared" si="1"/>
        <v>0.34</v>
      </c>
      <c r="Q23" s="30">
        <f t="shared" si="2"/>
        <v>0.31083333333333329</v>
      </c>
      <c r="R23" s="21">
        <v>51</v>
      </c>
      <c r="S23" s="22">
        <f t="shared" si="3"/>
        <v>0.49719717280039</v>
      </c>
      <c r="T23" s="17"/>
      <c r="U23" s="26">
        <v>9342309</v>
      </c>
      <c r="V23" s="23"/>
      <c r="W23" s="28">
        <v>260000</v>
      </c>
      <c r="X23" s="23"/>
      <c r="Y23" s="109">
        <f t="shared" si="4"/>
        <v>35.931957692307691</v>
      </c>
    </row>
    <row r="24" spans="1:25" s="11" customFormat="1" ht="18" customHeight="1" x14ac:dyDescent="0.25">
      <c r="A24" s="62" t="s">
        <v>67</v>
      </c>
      <c r="B24" s="78">
        <v>0.36</v>
      </c>
      <c r="C24" s="65">
        <v>0.4</v>
      </c>
      <c r="D24" s="65">
        <v>0.42</v>
      </c>
      <c r="E24" s="65">
        <v>0.45</v>
      </c>
      <c r="F24" s="65">
        <v>0.45</v>
      </c>
      <c r="G24" s="65">
        <v>0.48</v>
      </c>
      <c r="H24" s="65">
        <v>0.48</v>
      </c>
      <c r="I24" s="65">
        <v>0.48</v>
      </c>
      <c r="J24" s="65">
        <v>0.48</v>
      </c>
      <c r="K24" s="65">
        <v>0.48</v>
      </c>
      <c r="L24" s="65">
        <v>0.46</v>
      </c>
      <c r="M24" s="79">
        <v>0.45</v>
      </c>
      <c r="N24" s="31"/>
      <c r="O24" s="36">
        <f t="shared" si="0"/>
        <v>0.36</v>
      </c>
      <c r="P24" s="15">
        <f t="shared" si="1"/>
        <v>0.48</v>
      </c>
      <c r="Q24" s="30">
        <f t="shared" si="2"/>
        <v>0.44916666666666671</v>
      </c>
      <c r="R24" s="21">
        <v>53</v>
      </c>
      <c r="S24" s="22">
        <f t="shared" si="3"/>
        <v>0.35756451340866924</v>
      </c>
      <c r="T24" s="17"/>
      <c r="U24" s="27">
        <v>8892754</v>
      </c>
      <c r="V24" s="24"/>
      <c r="W24" s="29">
        <v>280000</v>
      </c>
      <c r="X24" s="24"/>
      <c r="Y24" s="109">
        <f t="shared" si="4"/>
        <v>31.759835714285714</v>
      </c>
    </row>
    <row r="25" spans="1:25" s="11" customFormat="1" ht="18" customHeight="1" x14ac:dyDescent="0.25">
      <c r="A25" s="62" t="s">
        <v>68</v>
      </c>
      <c r="B25" s="78">
        <v>0.38</v>
      </c>
      <c r="C25" s="65">
        <v>0.37</v>
      </c>
      <c r="D25" s="65">
        <v>0.36</v>
      </c>
      <c r="E25" s="65">
        <v>0.35</v>
      </c>
      <c r="F25" s="65">
        <v>0.34</v>
      </c>
      <c r="G25" s="65">
        <v>0.32</v>
      </c>
      <c r="H25" s="65">
        <v>0.32</v>
      </c>
      <c r="I25" s="65">
        <v>0.32</v>
      </c>
      <c r="J25" s="65">
        <v>0.32</v>
      </c>
      <c r="K25" s="65">
        <v>0.31</v>
      </c>
      <c r="L25" s="65">
        <v>0.31</v>
      </c>
      <c r="M25" s="79">
        <v>0.3</v>
      </c>
      <c r="N25" s="31"/>
      <c r="O25" s="36">
        <f t="shared" si="0"/>
        <v>0.3</v>
      </c>
      <c r="P25" s="15">
        <f t="shared" si="1"/>
        <v>0.38</v>
      </c>
      <c r="Q25" s="30">
        <f t="shared" si="2"/>
        <v>0.33333333333333331</v>
      </c>
      <c r="R25" s="21">
        <v>58</v>
      </c>
      <c r="S25" s="22">
        <f t="shared" si="3"/>
        <v>0.52727272727272734</v>
      </c>
      <c r="T25" s="18" t="s">
        <v>1</v>
      </c>
      <c r="U25" s="27">
        <v>12239297</v>
      </c>
      <c r="V25" s="24" t="s">
        <v>1</v>
      </c>
      <c r="W25" s="29">
        <v>329000</v>
      </c>
      <c r="X25" s="24" t="s">
        <v>1</v>
      </c>
      <c r="Y25" s="109">
        <f t="shared" si="4"/>
        <v>37.201510638297876</v>
      </c>
    </row>
    <row r="26" spans="1:25" s="11" customFormat="1" ht="18" customHeight="1" x14ac:dyDescent="0.25">
      <c r="A26" s="62" t="s">
        <v>69</v>
      </c>
      <c r="B26" s="78">
        <v>0.3</v>
      </c>
      <c r="C26" s="64">
        <v>0.28999999999999998</v>
      </c>
      <c r="D26" s="64">
        <v>0.28999999999999998</v>
      </c>
      <c r="E26" s="64">
        <v>0.28999999999999998</v>
      </c>
      <c r="F26" s="64">
        <v>0.28999999999999998</v>
      </c>
      <c r="G26" s="64">
        <v>0.28999999999999998</v>
      </c>
      <c r="H26" s="64">
        <v>0.28999999999999998</v>
      </c>
      <c r="I26" s="64">
        <v>0.28999999999999998</v>
      </c>
      <c r="J26" s="64">
        <v>0.28999999999999998</v>
      </c>
      <c r="K26" s="64">
        <v>0.28999999999999998</v>
      </c>
      <c r="L26" s="64">
        <v>0.28999999999999998</v>
      </c>
      <c r="M26" s="79">
        <v>0.3</v>
      </c>
      <c r="N26" s="31"/>
      <c r="O26" s="36">
        <f t="shared" si="0"/>
        <v>0.28999999999999998</v>
      </c>
      <c r="P26" s="15">
        <f t="shared" si="1"/>
        <v>0.3</v>
      </c>
      <c r="Q26" s="30">
        <f t="shared" si="2"/>
        <v>0.29166666666666669</v>
      </c>
      <c r="R26" s="21">
        <v>51.5</v>
      </c>
      <c r="S26" s="22">
        <f t="shared" si="3"/>
        <v>0.53506493506493502</v>
      </c>
      <c r="T26" s="18"/>
      <c r="U26" s="27">
        <v>10286508</v>
      </c>
      <c r="V26" s="24"/>
      <c r="W26" s="29">
        <v>271000</v>
      </c>
      <c r="X26" s="24"/>
      <c r="Y26" s="109">
        <f t="shared" si="4"/>
        <v>37.957594095940962</v>
      </c>
    </row>
    <row r="27" spans="1:25" s="11" customFormat="1" ht="18" customHeight="1" x14ac:dyDescent="0.25">
      <c r="A27" s="62" t="s">
        <v>70</v>
      </c>
      <c r="B27" s="78">
        <v>0.3</v>
      </c>
      <c r="C27" s="65">
        <v>0.31</v>
      </c>
      <c r="D27" s="65">
        <v>0.31</v>
      </c>
      <c r="E27" s="65">
        <v>0.31</v>
      </c>
      <c r="F27" s="65">
        <v>0.31</v>
      </c>
      <c r="G27" s="65">
        <v>0.31</v>
      </c>
      <c r="H27" s="65">
        <v>0.31</v>
      </c>
      <c r="I27" s="65">
        <v>0.3</v>
      </c>
      <c r="J27" s="65">
        <v>0.3</v>
      </c>
      <c r="K27" s="65">
        <v>0.3</v>
      </c>
      <c r="L27" s="64">
        <v>0.28999999999999998</v>
      </c>
      <c r="M27" s="80">
        <v>0.28999999999999998</v>
      </c>
      <c r="N27" s="31"/>
      <c r="O27" s="36">
        <f t="shared" si="0"/>
        <v>0.28999999999999998</v>
      </c>
      <c r="P27" s="15">
        <f t="shared" si="1"/>
        <v>0.31</v>
      </c>
      <c r="Q27" s="30">
        <f t="shared" si="2"/>
        <v>0.30333333333333329</v>
      </c>
      <c r="R27" s="21">
        <v>48</v>
      </c>
      <c r="S27" s="22">
        <f t="shared" si="3"/>
        <v>0.47952047952047955</v>
      </c>
      <c r="T27" s="18"/>
      <c r="U27" s="27">
        <v>8640141</v>
      </c>
      <c r="V27" s="24"/>
      <c r="W27" s="29">
        <v>254000</v>
      </c>
      <c r="X27" s="24"/>
      <c r="Y27" s="109">
        <f t="shared" si="4"/>
        <v>34.016303149606301</v>
      </c>
    </row>
    <row r="28" spans="1:25" s="11" customFormat="1" ht="18" customHeight="1" x14ac:dyDescent="0.25">
      <c r="A28" s="62" t="s">
        <v>71</v>
      </c>
      <c r="B28" s="78">
        <v>0.28999999999999998</v>
      </c>
      <c r="C28" s="64">
        <v>0.28999999999999998</v>
      </c>
      <c r="D28" s="64">
        <v>0.28999999999999998</v>
      </c>
      <c r="E28" s="64">
        <v>0.28999999999999998</v>
      </c>
      <c r="F28" s="64">
        <v>0.28999999999999998</v>
      </c>
      <c r="G28" s="64">
        <v>0.28999999999999998</v>
      </c>
      <c r="H28" s="64">
        <v>0.28000000000000003</v>
      </c>
      <c r="I28" s="64">
        <v>0.28000000000000003</v>
      </c>
      <c r="J28" s="64">
        <v>0.28000000000000003</v>
      </c>
      <c r="K28" s="64">
        <v>0.28000000000000003</v>
      </c>
      <c r="L28" s="64">
        <v>0.28000000000000003</v>
      </c>
      <c r="M28" s="80">
        <v>0.28999999999999998</v>
      </c>
      <c r="N28" s="31"/>
      <c r="O28" s="36">
        <f t="shared" si="0"/>
        <v>0.28000000000000003</v>
      </c>
      <c r="P28" s="15">
        <f t="shared" si="1"/>
        <v>0.28999999999999998</v>
      </c>
      <c r="Q28" s="30">
        <f t="shared" si="2"/>
        <v>0.28583333333333338</v>
      </c>
      <c r="R28" s="21">
        <v>49.5</v>
      </c>
      <c r="S28" s="22">
        <f t="shared" si="3"/>
        <v>0.52478134110787156</v>
      </c>
      <c r="T28" s="18"/>
      <c r="U28" s="27">
        <v>11056000</v>
      </c>
      <c r="V28" s="24"/>
      <c r="W28" s="29">
        <v>291000</v>
      </c>
      <c r="X28" s="24"/>
      <c r="Y28" s="109">
        <f t="shared" si="4"/>
        <v>37.993127147766323</v>
      </c>
    </row>
    <row r="29" spans="1:25" s="11" customFormat="1" ht="18" customHeight="1" x14ac:dyDescent="0.25">
      <c r="A29" s="62" t="s">
        <v>49</v>
      </c>
      <c r="B29" s="78">
        <v>0.28000000000000003</v>
      </c>
      <c r="C29" s="65">
        <v>0.28000000000000003</v>
      </c>
      <c r="D29" s="64">
        <v>0.28999999999999998</v>
      </c>
      <c r="E29" s="64">
        <v>0.28999999999999998</v>
      </c>
      <c r="F29" s="64">
        <v>0.28999999999999998</v>
      </c>
      <c r="G29" s="64">
        <v>0.28999999999999998</v>
      </c>
      <c r="H29" s="64">
        <v>0.28999999999999998</v>
      </c>
      <c r="I29" s="64">
        <v>0.28999999999999998</v>
      </c>
      <c r="J29" s="64">
        <v>0.28999999999999998</v>
      </c>
      <c r="K29" s="64">
        <v>0.28999999999999998</v>
      </c>
      <c r="L29" s="64">
        <v>0.28999999999999998</v>
      </c>
      <c r="M29" s="80">
        <v>0.28999999999999998</v>
      </c>
      <c r="N29" s="31"/>
      <c r="O29" s="36">
        <f t="shared" si="0"/>
        <v>0.28000000000000003</v>
      </c>
      <c r="P29" s="15">
        <f t="shared" si="1"/>
        <v>0.28999999999999998</v>
      </c>
      <c r="Q29" s="30">
        <f t="shared" si="2"/>
        <v>0.28833333333333339</v>
      </c>
      <c r="R29" s="21">
        <v>50</v>
      </c>
      <c r="S29" s="22">
        <f t="shared" si="3"/>
        <v>0.52548607461902253</v>
      </c>
      <c r="T29" s="18"/>
      <c r="U29" s="27">
        <v>9252229</v>
      </c>
      <c r="V29" s="24"/>
      <c r="W29" s="29">
        <v>274000</v>
      </c>
      <c r="X29" s="24"/>
      <c r="Y29" s="109">
        <f t="shared" si="4"/>
        <v>33.767259124087595</v>
      </c>
    </row>
    <row r="30" spans="1:25" s="11" customFormat="1" ht="18" customHeight="1" x14ac:dyDescent="0.25">
      <c r="A30" s="62" t="s">
        <v>48</v>
      </c>
      <c r="B30" s="78">
        <v>0.28999999999999998</v>
      </c>
      <c r="C30" s="64">
        <v>0.28999999999999998</v>
      </c>
      <c r="D30" s="64">
        <v>0.28999999999999998</v>
      </c>
      <c r="E30" s="64">
        <v>0.28999999999999998</v>
      </c>
      <c r="F30" s="64">
        <v>0.28000000000000003</v>
      </c>
      <c r="G30" s="64">
        <v>0.28000000000000003</v>
      </c>
      <c r="H30" s="64">
        <v>0.28000000000000003</v>
      </c>
      <c r="I30" s="64">
        <v>0.28000000000000003</v>
      </c>
      <c r="J30" s="64">
        <v>0.28000000000000003</v>
      </c>
      <c r="K30" s="64">
        <v>0.28999999999999998</v>
      </c>
      <c r="L30" s="64">
        <v>0.28999999999999998</v>
      </c>
      <c r="M30" s="80">
        <v>0.28999999999999998</v>
      </c>
      <c r="N30" s="31"/>
      <c r="O30" s="36">
        <f t="shared" si="0"/>
        <v>0.28000000000000003</v>
      </c>
      <c r="P30" s="15">
        <f t="shared" si="1"/>
        <v>0.28999999999999998</v>
      </c>
      <c r="Q30" s="30">
        <f t="shared" si="2"/>
        <v>0.28583333333333338</v>
      </c>
      <c r="R30" s="21">
        <v>51</v>
      </c>
      <c r="S30" s="22">
        <f t="shared" si="3"/>
        <v>0.54068380598992838</v>
      </c>
      <c r="T30" s="18"/>
      <c r="U30" s="27">
        <v>11671760</v>
      </c>
      <c r="V30" s="24"/>
      <c r="W30" s="29">
        <v>281000</v>
      </c>
      <c r="X30" s="24"/>
      <c r="Y30" s="109">
        <f t="shared" si="4"/>
        <v>41.536512455516011</v>
      </c>
    </row>
    <row r="31" spans="1:25" s="11" customFormat="1" ht="18" customHeight="1" x14ac:dyDescent="0.25">
      <c r="A31" s="62" t="s">
        <v>47</v>
      </c>
      <c r="B31" s="78">
        <v>0.29499999999999998</v>
      </c>
      <c r="C31" s="64">
        <v>0.3</v>
      </c>
      <c r="D31" s="64">
        <v>0.32</v>
      </c>
      <c r="E31" s="64">
        <v>0.32</v>
      </c>
      <c r="F31" s="64">
        <v>0.34</v>
      </c>
      <c r="G31" s="64">
        <v>0.34</v>
      </c>
      <c r="H31" s="64">
        <v>0.34</v>
      </c>
      <c r="I31" s="64">
        <v>0.35</v>
      </c>
      <c r="J31" s="64">
        <v>0.36</v>
      </c>
      <c r="K31" s="64">
        <v>0.37</v>
      </c>
      <c r="L31" s="64">
        <v>0.38</v>
      </c>
      <c r="M31" s="80">
        <v>0.38</v>
      </c>
      <c r="N31" s="31"/>
      <c r="O31" s="36">
        <f t="shared" si="0"/>
        <v>0.29499999999999998</v>
      </c>
      <c r="P31" s="15">
        <f t="shared" si="1"/>
        <v>0.38</v>
      </c>
      <c r="Q31" s="30">
        <f t="shared" si="2"/>
        <v>0.34125000000000005</v>
      </c>
      <c r="R31" s="21">
        <v>50</v>
      </c>
      <c r="S31" s="22">
        <f t="shared" si="3"/>
        <v>0.44400044400044392</v>
      </c>
      <c r="T31" s="18"/>
      <c r="U31" s="27">
        <v>9599213</v>
      </c>
      <c r="V31" s="24"/>
      <c r="W31" s="29">
        <v>264000</v>
      </c>
      <c r="X31" s="24"/>
      <c r="Y31" s="109">
        <f t="shared" si="4"/>
        <v>36.360655303030306</v>
      </c>
    </row>
    <row r="32" spans="1:25" s="11" customFormat="1" ht="18" customHeight="1" x14ac:dyDescent="0.25">
      <c r="A32" s="62" t="s">
        <v>46</v>
      </c>
      <c r="B32" s="78">
        <v>0.38</v>
      </c>
      <c r="C32" s="64">
        <v>0.39</v>
      </c>
      <c r="D32" s="64">
        <v>0.39</v>
      </c>
      <c r="E32" s="64">
        <v>0.39</v>
      </c>
      <c r="F32" s="64">
        <v>0.41</v>
      </c>
      <c r="G32" s="64">
        <v>0.42</v>
      </c>
      <c r="H32" s="64">
        <v>0.42</v>
      </c>
      <c r="I32" s="64">
        <v>0.42</v>
      </c>
      <c r="J32" s="65">
        <v>0.42</v>
      </c>
      <c r="K32" s="65">
        <v>0.42</v>
      </c>
      <c r="L32" s="64">
        <v>0.41</v>
      </c>
      <c r="M32" s="80">
        <v>0.4</v>
      </c>
      <c r="N32" s="31"/>
      <c r="O32" s="36">
        <f t="shared" si="0"/>
        <v>0.38</v>
      </c>
      <c r="P32" s="15">
        <f t="shared" si="1"/>
        <v>0.42</v>
      </c>
      <c r="Q32" s="30">
        <f t="shared" si="2"/>
        <v>0.40583333333333343</v>
      </c>
      <c r="R32" s="21">
        <v>59</v>
      </c>
      <c r="S32" s="22">
        <f t="shared" si="3"/>
        <v>0.44054508120216529</v>
      </c>
      <c r="T32" s="18"/>
      <c r="U32" s="27">
        <v>10103578</v>
      </c>
      <c r="V32" s="25"/>
      <c r="W32" s="29">
        <v>282000</v>
      </c>
      <c r="X32" s="24"/>
      <c r="Y32" s="109">
        <f t="shared" ref="Y32:Y37" si="5">+U32/W32</f>
        <v>35.828290780141842</v>
      </c>
    </row>
    <row r="33" spans="1:25" s="11" customFormat="1" ht="18" customHeight="1" x14ac:dyDescent="0.25">
      <c r="A33" s="62" t="s">
        <v>45</v>
      </c>
      <c r="B33" s="78">
        <v>0.38</v>
      </c>
      <c r="C33" s="65">
        <v>0.38</v>
      </c>
      <c r="D33" s="65">
        <v>0.38</v>
      </c>
      <c r="E33" s="65">
        <v>0.38</v>
      </c>
      <c r="F33" s="65">
        <v>0.38</v>
      </c>
      <c r="G33" s="65">
        <v>0.39</v>
      </c>
      <c r="H33" s="65">
        <v>0.4</v>
      </c>
      <c r="I33" s="65">
        <v>0.41</v>
      </c>
      <c r="J33" s="65">
        <v>0.42</v>
      </c>
      <c r="K33" s="65">
        <v>0.42</v>
      </c>
      <c r="L33" s="65">
        <v>0.43</v>
      </c>
      <c r="M33" s="79">
        <v>0.44</v>
      </c>
      <c r="N33" s="31"/>
      <c r="O33" s="36">
        <f t="shared" si="0"/>
        <v>0.38</v>
      </c>
      <c r="P33" s="15">
        <f t="shared" si="1"/>
        <v>0.44</v>
      </c>
      <c r="Q33" s="30">
        <f t="shared" si="2"/>
        <v>0.40083333333333337</v>
      </c>
      <c r="R33" s="21">
        <v>63</v>
      </c>
      <c r="S33" s="22">
        <f t="shared" si="3"/>
        <v>0.47628047628047626</v>
      </c>
      <c r="T33" s="18"/>
      <c r="U33" s="27">
        <v>12081000</v>
      </c>
      <c r="V33" s="25"/>
      <c r="W33" s="29">
        <v>296000</v>
      </c>
      <c r="X33" s="25"/>
      <c r="Y33" s="109">
        <f t="shared" si="5"/>
        <v>40.814189189189186</v>
      </c>
    </row>
    <row r="34" spans="1:25" s="11" customFormat="1" ht="18" customHeight="1" x14ac:dyDescent="0.25">
      <c r="A34" s="62" t="s">
        <v>44</v>
      </c>
      <c r="B34" s="78">
        <v>0.46</v>
      </c>
      <c r="C34" s="65">
        <v>0.48</v>
      </c>
      <c r="D34" s="65">
        <v>0.5</v>
      </c>
      <c r="E34" s="65">
        <v>0.52</v>
      </c>
      <c r="F34" s="65">
        <v>0.52</v>
      </c>
      <c r="G34" s="65">
        <v>0.52</v>
      </c>
      <c r="H34" s="65">
        <v>0.5</v>
      </c>
      <c r="I34" s="65">
        <v>0.49</v>
      </c>
      <c r="J34" s="65">
        <v>0.48</v>
      </c>
      <c r="K34" s="65">
        <v>0.48</v>
      </c>
      <c r="L34" s="65">
        <v>0.47</v>
      </c>
      <c r="M34" s="79">
        <v>0.47</v>
      </c>
      <c r="N34" s="31"/>
      <c r="O34" s="36">
        <f t="shared" si="0"/>
        <v>0.46</v>
      </c>
      <c r="P34" s="15">
        <f t="shared" si="1"/>
        <v>0.52</v>
      </c>
      <c r="Q34" s="30">
        <f t="shared" si="2"/>
        <v>0.4908333333333334</v>
      </c>
      <c r="R34" s="21">
        <v>70</v>
      </c>
      <c r="S34" s="22">
        <f t="shared" si="3"/>
        <v>0.43216545763235065</v>
      </c>
      <c r="T34" s="18"/>
      <c r="U34" s="27">
        <v>11822000</v>
      </c>
      <c r="V34" s="25"/>
      <c r="W34" s="29">
        <v>279000</v>
      </c>
      <c r="X34" s="25"/>
      <c r="Y34" s="109">
        <f t="shared" si="5"/>
        <v>42.372759856630822</v>
      </c>
    </row>
    <row r="35" spans="1:25" s="11" customFormat="1" ht="18" customHeight="1" x14ac:dyDescent="0.25">
      <c r="A35" s="62" t="s">
        <v>43</v>
      </c>
      <c r="B35" s="78">
        <v>0.47</v>
      </c>
      <c r="C35" s="65">
        <v>0.47</v>
      </c>
      <c r="D35" s="65">
        <v>0.45</v>
      </c>
      <c r="E35" s="65">
        <v>0.43</v>
      </c>
      <c r="F35" s="65">
        <v>0.41</v>
      </c>
      <c r="G35" s="65">
        <v>0.4</v>
      </c>
      <c r="H35" s="65">
        <v>0.39</v>
      </c>
      <c r="I35" s="65">
        <v>0.39</v>
      </c>
      <c r="J35" s="65">
        <v>0.39</v>
      </c>
      <c r="K35" s="65">
        <v>0.39</v>
      </c>
      <c r="L35" s="65">
        <v>0.39</v>
      </c>
      <c r="M35" s="79">
        <v>0.38</v>
      </c>
      <c r="N35" s="31"/>
      <c r="O35" s="36">
        <f t="shared" si="0"/>
        <v>0.38</v>
      </c>
      <c r="P35" s="15">
        <f t="shared" si="1"/>
        <v>0.47</v>
      </c>
      <c r="Q35" s="30">
        <f t="shared" si="2"/>
        <v>0.41333333333333333</v>
      </c>
      <c r="R35" s="21">
        <v>80</v>
      </c>
      <c r="S35" s="22">
        <f t="shared" si="3"/>
        <v>0.5865102639296188</v>
      </c>
      <c r="T35" s="18"/>
      <c r="U35" s="27">
        <v>13313000</v>
      </c>
      <c r="V35" s="25"/>
      <c r="W35" s="29">
        <v>308000</v>
      </c>
      <c r="X35" s="25"/>
      <c r="Y35" s="109">
        <f t="shared" si="5"/>
        <v>43.224025974025977</v>
      </c>
    </row>
    <row r="36" spans="1:25" s="11" customFormat="1" ht="18" customHeight="1" x14ac:dyDescent="0.25">
      <c r="A36" s="62" t="s">
        <v>42</v>
      </c>
      <c r="B36" s="78">
        <v>0.37</v>
      </c>
      <c r="C36" s="65">
        <v>0.37</v>
      </c>
      <c r="D36" s="65">
        <v>0.37</v>
      </c>
      <c r="E36" s="65">
        <v>0.36</v>
      </c>
      <c r="F36" s="65">
        <v>0.36</v>
      </c>
      <c r="G36" s="65">
        <v>0.36</v>
      </c>
      <c r="H36" s="65">
        <v>0.36</v>
      </c>
      <c r="I36" s="65">
        <v>0.36</v>
      </c>
      <c r="J36" s="65">
        <v>0.36</v>
      </c>
      <c r="K36" s="65">
        <v>0.35</v>
      </c>
      <c r="L36" s="65">
        <v>0.35</v>
      </c>
      <c r="M36" s="79">
        <v>0.35</v>
      </c>
      <c r="N36" s="31"/>
      <c r="O36" s="36">
        <f t="shared" si="0"/>
        <v>0.35</v>
      </c>
      <c r="P36" s="15">
        <f t="shared" si="1"/>
        <v>0.37</v>
      </c>
      <c r="Q36" s="30">
        <f t="shared" si="2"/>
        <v>0.35999999999999993</v>
      </c>
      <c r="R36" s="21">
        <v>65</v>
      </c>
      <c r="S36" s="22">
        <f t="shared" si="3"/>
        <v>0.54713804713804726</v>
      </c>
      <c r="T36" s="18"/>
      <c r="U36" s="27">
        <v>12297000</v>
      </c>
      <c r="V36" s="25"/>
      <c r="W36" s="29">
        <v>270000</v>
      </c>
      <c r="X36" s="25"/>
      <c r="Y36" s="109">
        <f t="shared" si="5"/>
        <v>45.544444444444444</v>
      </c>
    </row>
    <row r="37" spans="1:25" s="11" customFormat="1" ht="18" customHeight="1" x14ac:dyDescent="0.25">
      <c r="A37" s="62" t="s">
        <v>41</v>
      </c>
      <c r="B37" s="78">
        <v>0.35</v>
      </c>
      <c r="C37" s="65">
        <v>0.35</v>
      </c>
      <c r="D37" s="65">
        <v>0.35</v>
      </c>
      <c r="E37" s="65">
        <v>0.35</v>
      </c>
      <c r="F37" s="65">
        <v>0.35</v>
      </c>
      <c r="G37" s="65">
        <v>0.35</v>
      </c>
      <c r="H37" s="65">
        <v>0.35</v>
      </c>
      <c r="I37" s="65">
        <v>0.35</v>
      </c>
      <c r="J37" s="65">
        <v>0.35</v>
      </c>
      <c r="K37" s="65">
        <v>0.35</v>
      </c>
      <c r="L37" s="65">
        <v>0.35</v>
      </c>
      <c r="M37" s="79">
        <v>0.35</v>
      </c>
      <c r="N37" s="31"/>
      <c r="O37" s="36">
        <f t="shared" si="0"/>
        <v>0.35</v>
      </c>
      <c r="P37" s="15">
        <f t="shared" si="1"/>
        <v>0.35</v>
      </c>
      <c r="Q37" s="30">
        <f t="shared" si="2"/>
        <v>0.35000000000000003</v>
      </c>
      <c r="R37" s="21">
        <v>68</v>
      </c>
      <c r="S37" s="22">
        <f t="shared" si="3"/>
        <v>0.58874458874458868</v>
      </c>
      <c r="T37" s="18"/>
      <c r="U37" s="27">
        <v>11941000</v>
      </c>
      <c r="V37" s="25"/>
      <c r="W37" s="29">
        <v>250000</v>
      </c>
      <c r="X37" s="25"/>
      <c r="Y37" s="109">
        <f t="shared" si="5"/>
        <v>47.764000000000003</v>
      </c>
    </row>
    <row r="38" spans="1:25" s="11" customFormat="1" ht="18" customHeight="1" x14ac:dyDescent="0.25">
      <c r="A38" s="62" t="s">
        <v>40</v>
      </c>
      <c r="B38" s="78">
        <v>0.35</v>
      </c>
      <c r="C38" s="65">
        <v>0.35</v>
      </c>
      <c r="D38" s="65">
        <v>0.36</v>
      </c>
      <c r="E38" s="65">
        <v>0.36</v>
      </c>
      <c r="F38" s="65">
        <v>0.36</v>
      </c>
      <c r="G38" s="65">
        <v>0.36</v>
      </c>
      <c r="H38" s="65">
        <v>0.36</v>
      </c>
      <c r="I38" s="65">
        <v>0.36</v>
      </c>
      <c r="J38" s="65">
        <v>0.36</v>
      </c>
      <c r="K38" s="65">
        <v>0.37</v>
      </c>
      <c r="L38" s="65">
        <v>0.37</v>
      </c>
      <c r="M38" s="79">
        <v>0.38</v>
      </c>
      <c r="N38" s="31"/>
      <c r="O38" s="36">
        <f t="shared" si="0"/>
        <v>0.35</v>
      </c>
      <c r="P38" s="15">
        <f t="shared" si="1"/>
        <v>0.38</v>
      </c>
      <c r="Q38" s="30">
        <f t="shared" si="2"/>
        <v>0.36166666666666664</v>
      </c>
      <c r="R38" s="21">
        <v>69.400000000000006</v>
      </c>
      <c r="S38" s="22">
        <f t="shared" si="3"/>
        <v>0.58148303309593641</v>
      </c>
      <c r="T38" s="18"/>
      <c r="U38" s="27">
        <v>12637000</v>
      </c>
      <c r="V38" s="25"/>
      <c r="W38" s="29">
        <v>258000</v>
      </c>
      <c r="X38" s="25"/>
      <c r="Y38" s="109">
        <f t="shared" ref="Y38:Y43" si="6">+U38/W38</f>
        <v>48.980620155038757</v>
      </c>
    </row>
    <row r="39" spans="1:25" s="11" customFormat="1" ht="18" customHeight="1" x14ac:dyDescent="0.25">
      <c r="A39" s="62" t="s">
        <v>39</v>
      </c>
      <c r="B39" s="78">
        <v>0.39</v>
      </c>
      <c r="C39" s="65">
        <v>0.41</v>
      </c>
      <c r="D39" s="65">
        <v>0.43</v>
      </c>
      <c r="E39" s="65">
        <v>0.44</v>
      </c>
      <c r="F39" s="65">
        <v>0.44</v>
      </c>
      <c r="G39" s="65">
        <v>0.44</v>
      </c>
      <c r="H39" s="65">
        <v>0.45</v>
      </c>
      <c r="I39" s="65">
        <v>0.46</v>
      </c>
      <c r="J39" s="65">
        <v>0.46</v>
      </c>
      <c r="K39" s="65">
        <v>0.47</v>
      </c>
      <c r="L39" s="65">
        <v>0.47</v>
      </c>
      <c r="M39" s="79">
        <v>0.46</v>
      </c>
      <c r="N39" s="31"/>
      <c r="O39" s="36">
        <f t="shared" si="0"/>
        <v>0.39</v>
      </c>
      <c r="P39" s="15">
        <f t="shared" si="1"/>
        <v>0.47</v>
      </c>
      <c r="Q39" s="30">
        <f t="shared" si="2"/>
        <v>0.4433333333333333</v>
      </c>
      <c r="R39" s="21">
        <v>70.5</v>
      </c>
      <c r="S39" s="22">
        <f t="shared" si="3"/>
        <v>0.48188653451811347</v>
      </c>
      <c r="T39" s="18"/>
      <c r="U39" s="27">
        <v>12113000</v>
      </c>
      <c r="V39" s="25"/>
      <c r="W39" s="29">
        <v>260000</v>
      </c>
      <c r="X39" s="25"/>
      <c r="Y39" s="109">
        <f t="shared" si="6"/>
        <v>46.588461538461537</v>
      </c>
    </row>
    <row r="40" spans="1:25" s="11" customFormat="1" ht="18" customHeight="1" x14ac:dyDescent="0.25">
      <c r="A40" s="62" t="s">
        <v>38</v>
      </c>
      <c r="B40" s="78">
        <v>0.46</v>
      </c>
      <c r="C40" s="65">
        <v>0.46</v>
      </c>
      <c r="D40" s="65">
        <v>0.46</v>
      </c>
      <c r="E40" s="65">
        <v>0.46</v>
      </c>
      <c r="F40" s="65">
        <v>0.46</v>
      </c>
      <c r="G40" s="65">
        <v>0.46</v>
      </c>
      <c r="H40" s="65">
        <v>0.46</v>
      </c>
      <c r="I40" s="65">
        <v>0.45</v>
      </c>
      <c r="J40" s="65">
        <v>0.45</v>
      </c>
      <c r="K40" s="65">
        <v>0.44</v>
      </c>
      <c r="L40" s="65">
        <v>0.43</v>
      </c>
      <c r="M40" s="79">
        <v>0.42</v>
      </c>
      <c r="N40" s="31"/>
      <c r="O40" s="36">
        <f t="shared" si="0"/>
        <v>0.42</v>
      </c>
      <c r="P40" s="15">
        <f t="shared" si="1"/>
        <v>0.46</v>
      </c>
      <c r="Q40" s="30">
        <f t="shared" si="2"/>
        <v>0.45083333333333336</v>
      </c>
      <c r="R40" s="21">
        <v>83</v>
      </c>
      <c r="S40" s="22">
        <f t="shared" si="3"/>
        <v>0.55788943034784066</v>
      </c>
      <c r="T40" s="18"/>
      <c r="U40" s="27">
        <v>14009982</v>
      </c>
      <c r="V40" s="25"/>
      <c r="W40" s="29">
        <v>289000</v>
      </c>
      <c r="X40" s="25"/>
      <c r="Y40" s="109">
        <f t="shared" si="6"/>
        <v>48.477446366782004</v>
      </c>
    </row>
    <row r="41" spans="1:25" s="11" customFormat="1" ht="18" customHeight="1" x14ac:dyDescent="0.25">
      <c r="A41" s="62" t="s">
        <v>37</v>
      </c>
      <c r="B41" s="78">
        <v>0.42</v>
      </c>
      <c r="C41" s="65">
        <v>0.41</v>
      </c>
      <c r="D41" s="65">
        <v>0.41</v>
      </c>
      <c r="E41" s="65">
        <v>0.41</v>
      </c>
      <c r="F41" s="65">
        <v>0.4</v>
      </c>
      <c r="G41" s="65">
        <v>0.39</v>
      </c>
      <c r="H41" s="65">
        <v>0.39</v>
      </c>
      <c r="I41" s="65">
        <v>0.38</v>
      </c>
      <c r="J41" s="65">
        <v>0.38</v>
      </c>
      <c r="K41" s="65">
        <v>0.37</v>
      </c>
      <c r="L41" s="65">
        <v>0.37</v>
      </c>
      <c r="M41" s="79">
        <v>0.37</v>
      </c>
      <c r="N41" s="66"/>
      <c r="O41" s="36">
        <f t="shared" ref="O41" si="7">MIN(B41:M41)</f>
        <v>0.37</v>
      </c>
      <c r="P41" s="15">
        <f t="shared" ref="P41" si="8">MAX(B41:M41)</f>
        <v>0.42</v>
      </c>
      <c r="Q41" s="30">
        <f t="shared" ref="Q41" si="9">AVERAGE(B41:M41)</f>
        <v>0.39166666666666666</v>
      </c>
      <c r="R41" s="21">
        <v>80</v>
      </c>
      <c r="S41" s="22">
        <f t="shared" si="3"/>
        <v>0.61895551257253389</v>
      </c>
      <c r="T41" s="18"/>
      <c r="U41" s="27">
        <v>14361188</v>
      </c>
      <c r="V41" s="25"/>
      <c r="W41" s="29">
        <v>296000</v>
      </c>
      <c r="X41" s="25"/>
      <c r="Y41" s="109">
        <f t="shared" si="6"/>
        <v>48.517527027027029</v>
      </c>
    </row>
    <row r="42" spans="1:25" s="11" customFormat="1" ht="18" customHeight="1" x14ac:dyDescent="0.25">
      <c r="A42" s="70" t="s">
        <v>36</v>
      </c>
      <c r="B42" s="81">
        <v>0.37</v>
      </c>
      <c r="C42" s="71">
        <v>0.37</v>
      </c>
      <c r="D42" s="71">
        <v>0.37</v>
      </c>
      <c r="E42" s="71">
        <v>0.37</v>
      </c>
      <c r="F42" s="71">
        <v>0.37</v>
      </c>
      <c r="G42" s="71">
        <v>0.37</v>
      </c>
      <c r="H42" s="71">
        <v>0.36</v>
      </c>
      <c r="I42" s="71">
        <v>0.36</v>
      </c>
      <c r="J42" s="71">
        <v>0.36</v>
      </c>
      <c r="K42" s="71">
        <v>0.36</v>
      </c>
      <c r="L42" s="71">
        <v>0.35</v>
      </c>
      <c r="M42" s="82">
        <v>0.35</v>
      </c>
      <c r="N42" s="31"/>
      <c r="O42" s="36">
        <f t="shared" ref="O42" si="10">MIN(B42:M42)</f>
        <v>0.35</v>
      </c>
      <c r="P42" s="15">
        <f t="shared" ref="P42" si="11">MAX(B42:M42)</f>
        <v>0.37</v>
      </c>
      <c r="Q42" s="30">
        <f t="shared" ref="Q42" si="12">AVERAGE(B42:M42)</f>
        <v>0.36333333333333329</v>
      </c>
      <c r="R42" s="72">
        <v>72.5</v>
      </c>
      <c r="S42" s="73">
        <f t="shared" si="3"/>
        <v>0.60467055879899922</v>
      </c>
      <c r="T42" s="74"/>
      <c r="U42" s="75">
        <v>12646979</v>
      </c>
      <c r="V42" s="76"/>
      <c r="W42" s="77">
        <v>258000</v>
      </c>
      <c r="X42" s="76"/>
      <c r="Y42" s="110">
        <f t="shared" si="6"/>
        <v>49.0192984496124</v>
      </c>
    </row>
    <row r="43" spans="1:25" s="11" customFormat="1" ht="18" customHeight="1" x14ac:dyDescent="0.25">
      <c r="A43" s="84" t="s">
        <v>72</v>
      </c>
      <c r="B43" s="85">
        <v>0.35</v>
      </c>
      <c r="C43" s="86">
        <v>0.35</v>
      </c>
      <c r="D43" s="86">
        <v>0.36</v>
      </c>
      <c r="E43" s="86">
        <v>0.36</v>
      </c>
      <c r="F43" s="86">
        <v>0.36</v>
      </c>
      <c r="G43" s="86">
        <v>0.36</v>
      </c>
      <c r="H43" s="86">
        <v>0.36</v>
      </c>
      <c r="I43" s="86">
        <v>0.36</v>
      </c>
      <c r="J43" s="86">
        <v>0.36</v>
      </c>
      <c r="K43" s="86">
        <v>0.36</v>
      </c>
      <c r="L43" s="86">
        <v>0.36</v>
      </c>
      <c r="M43" s="87">
        <v>0.36</v>
      </c>
      <c r="N43" s="88"/>
      <c r="O43" s="36">
        <f t="shared" ref="O43" si="13">MIN(B43:M43)</f>
        <v>0.35</v>
      </c>
      <c r="P43" s="15">
        <f t="shared" ref="P43:P44" si="14">MAX(B43:M43)</f>
        <v>0.36</v>
      </c>
      <c r="Q43" s="30">
        <f t="shared" ref="Q43:Q44" si="15">AVERAGE(B43:M43)</f>
        <v>0.35833333333333323</v>
      </c>
      <c r="R43" s="89">
        <v>70.5</v>
      </c>
      <c r="S43" s="90">
        <f t="shared" si="3"/>
        <v>0.59619450317124745</v>
      </c>
      <c r="T43" s="93"/>
      <c r="U43" s="95">
        <v>10463553</v>
      </c>
      <c r="V43" s="92"/>
      <c r="W43" s="91">
        <v>230000</v>
      </c>
      <c r="X43" s="92"/>
      <c r="Y43" s="111">
        <f t="shared" si="6"/>
        <v>45.493708695652174</v>
      </c>
    </row>
    <row r="44" spans="1:25" s="11" customFormat="1" ht="18" customHeight="1" x14ac:dyDescent="0.25">
      <c r="A44" s="62" t="s">
        <v>73</v>
      </c>
      <c r="B44" s="78">
        <v>0.36</v>
      </c>
      <c r="C44" s="65">
        <v>0.36</v>
      </c>
      <c r="D44" s="65">
        <v>0.36</v>
      </c>
      <c r="E44" s="65">
        <v>0.36</v>
      </c>
      <c r="F44" s="65">
        <v>0.36</v>
      </c>
      <c r="G44" s="65">
        <v>0.36</v>
      </c>
      <c r="H44" s="65">
        <v>0.36</v>
      </c>
      <c r="I44" s="65">
        <v>0.36</v>
      </c>
      <c r="J44" s="65">
        <v>0.36</v>
      </c>
      <c r="K44" s="65">
        <v>0.36</v>
      </c>
      <c r="L44" s="65">
        <v>0.37</v>
      </c>
      <c r="M44" s="79">
        <v>0.37</v>
      </c>
      <c r="N44" s="94"/>
      <c r="O44" s="36">
        <v>0.36</v>
      </c>
      <c r="P44" s="15">
        <f t="shared" si="14"/>
        <v>0.37</v>
      </c>
      <c r="Q44" s="30">
        <f t="shared" si="15"/>
        <v>0.36166666666666658</v>
      </c>
      <c r="R44" s="21">
        <v>73.5</v>
      </c>
      <c r="S44" s="22">
        <f t="shared" si="3"/>
        <v>0.61583577712609983</v>
      </c>
      <c r="T44" s="18"/>
      <c r="U44" s="27">
        <v>12276304</v>
      </c>
      <c r="V44" s="25"/>
      <c r="W44" s="29">
        <v>234000</v>
      </c>
      <c r="X44" s="25"/>
      <c r="Y44" s="109">
        <f>+U44/W44</f>
        <v>52.46283760683761</v>
      </c>
    </row>
    <row r="45" spans="1:25" s="11" customFormat="1" ht="18" customHeight="1" thickBot="1" x14ac:dyDescent="0.3">
      <c r="A45" s="96" t="s">
        <v>74</v>
      </c>
      <c r="B45" s="97">
        <v>0.36</v>
      </c>
      <c r="C45" s="98">
        <v>0.37</v>
      </c>
      <c r="D45" s="98">
        <v>0.37</v>
      </c>
      <c r="E45" s="98">
        <v>0.37</v>
      </c>
      <c r="F45" s="98">
        <v>0.37</v>
      </c>
      <c r="G45" s="98">
        <v>0.37</v>
      </c>
      <c r="H45" s="98">
        <v>0.38</v>
      </c>
      <c r="I45" s="98">
        <v>0.38</v>
      </c>
      <c r="J45" s="98">
        <v>0.38</v>
      </c>
      <c r="K45" s="98">
        <v>0.38</v>
      </c>
      <c r="L45" s="98"/>
      <c r="M45" s="99"/>
      <c r="N45" s="66"/>
      <c r="O45" s="100"/>
      <c r="P45" s="101"/>
      <c r="Q45" s="102"/>
      <c r="R45" s="103">
        <v>75</v>
      </c>
      <c r="S45" s="104"/>
      <c r="T45" s="105"/>
      <c r="U45" s="106">
        <v>11182979</v>
      </c>
      <c r="V45" s="107"/>
      <c r="W45" s="108">
        <v>231000</v>
      </c>
      <c r="X45" s="107"/>
      <c r="Y45" s="111">
        <f>+U45/W45</f>
        <v>48.411164502164503</v>
      </c>
    </row>
    <row r="46" spans="1:25" s="11" customFormat="1" ht="18" customHeight="1" thickBot="1" x14ac:dyDescent="0.3">
      <c r="A46" s="96" t="s">
        <v>76</v>
      </c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66"/>
      <c r="O46" s="100"/>
      <c r="P46" s="101"/>
      <c r="Q46" s="102"/>
      <c r="R46" s="103"/>
      <c r="S46" s="104"/>
      <c r="T46" s="105"/>
      <c r="U46" s="106">
        <v>12000000</v>
      </c>
      <c r="V46" s="107" t="s">
        <v>23</v>
      </c>
      <c r="W46" s="108">
        <v>235000</v>
      </c>
      <c r="X46" s="107" t="s">
        <v>23</v>
      </c>
      <c r="Y46" s="112">
        <f>+U46/W46</f>
        <v>51.063829787234042</v>
      </c>
    </row>
    <row r="47" spans="1:25" s="61" customFormat="1" ht="10.199999999999999" x14ac:dyDescent="0.2">
      <c r="A47" s="53" t="s">
        <v>1</v>
      </c>
      <c r="B47" s="54" t="s">
        <v>32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55"/>
      <c r="N47" s="55"/>
      <c r="O47" s="56"/>
      <c r="P47" s="57"/>
      <c r="Q47" s="57"/>
      <c r="R47" s="57"/>
      <c r="S47" s="57"/>
      <c r="T47" s="58"/>
      <c r="U47" s="67"/>
      <c r="V47" s="59"/>
      <c r="W47" s="59"/>
      <c r="X47" s="59"/>
      <c r="Y47" s="60"/>
    </row>
    <row r="48" spans="1:25" s="61" customFormat="1" ht="10.199999999999999" x14ac:dyDescent="0.2">
      <c r="B48" s="54" t="s">
        <v>33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55"/>
      <c r="N48" s="55"/>
      <c r="O48" s="55"/>
      <c r="S48" s="115" t="s">
        <v>23</v>
      </c>
      <c r="T48" s="116"/>
      <c r="U48" s="14" t="s">
        <v>75</v>
      </c>
    </row>
    <row r="49" spans="1:25" s="13" customFormat="1" ht="10.199999999999999" x14ac:dyDescent="0.2">
      <c r="B49" s="14" t="s">
        <v>26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5"/>
      <c r="N49" s="55"/>
      <c r="O49" s="55"/>
      <c r="V49" s="61"/>
      <c r="W49" s="61"/>
      <c r="X49" s="61"/>
      <c r="Y49" s="61"/>
    </row>
    <row r="50" spans="1:25" s="13" customFormat="1" ht="10.199999999999999" x14ac:dyDescent="0.2">
      <c r="A50" s="63"/>
      <c r="B50" s="55" t="s">
        <v>34</v>
      </c>
      <c r="U50" s="14"/>
      <c r="V50" s="61"/>
      <c r="W50" s="61"/>
      <c r="X50" s="61"/>
      <c r="Y50" s="61"/>
    </row>
    <row r="51" spans="1:25" s="8" customFormat="1" ht="16.8" x14ac:dyDescent="0.3">
      <c r="P51" s="13"/>
      <c r="U51" s="12"/>
      <c r="V51" s="12"/>
      <c r="W51" s="12"/>
      <c r="X51" s="12"/>
      <c r="Y51" s="12"/>
    </row>
    <row r="52" spans="1:25" s="8" customFormat="1" ht="16.8" x14ac:dyDescent="0.3"/>
    <row r="53" spans="1:25" s="8" customFormat="1" ht="16.8" x14ac:dyDescent="0.3"/>
    <row r="54" spans="1:25" s="8" customFormat="1" ht="16.8" x14ac:dyDescent="0.3"/>
    <row r="55" spans="1:25" s="8" customFormat="1" ht="16.8" x14ac:dyDescent="0.3"/>
    <row r="56" spans="1:25" s="8" customFormat="1" ht="16.8" x14ac:dyDescent="0.3"/>
    <row r="57" spans="1:25" s="8" customFormat="1" ht="16.8" x14ac:dyDescent="0.3"/>
    <row r="58" spans="1:25" s="8" customFormat="1" ht="16.8" x14ac:dyDescent="0.3"/>
    <row r="59" spans="1:25" s="8" customFormat="1" ht="16.8" x14ac:dyDescent="0.3"/>
    <row r="60" spans="1:25" s="8" customFormat="1" ht="16.8" x14ac:dyDescent="0.3"/>
    <row r="61" spans="1:25" s="8" customFormat="1" ht="16.8" x14ac:dyDescent="0.3"/>
    <row r="62" spans="1:25" s="8" customFormat="1" ht="16.8" x14ac:dyDescent="0.3"/>
    <row r="63" spans="1:25" s="8" customFormat="1" ht="16.8" x14ac:dyDescent="0.3"/>
    <row r="64" spans="1:25" s="8" customFormat="1" ht="16.8" x14ac:dyDescent="0.3"/>
    <row r="65" s="8" customFormat="1" ht="16.8" x14ac:dyDescent="0.3"/>
    <row r="66" s="8" customFormat="1" ht="16.8" x14ac:dyDescent="0.3"/>
    <row r="67" s="8" customFormat="1" ht="16.8" x14ac:dyDescent="0.3"/>
    <row r="68" s="8" customFormat="1" ht="16.8" x14ac:dyDescent="0.3"/>
    <row r="69" s="8" customFormat="1" ht="16.8" x14ac:dyDescent="0.3"/>
    <row r="70" s="8" customFormat="1" ht="16.8" x14ac:dyDescent="0.3"/>
    <row r="71" s="8" customFormat="1" ht="16.8" x14ac:dyDescent="0.3"/>
    <row r="72" s="8" customFormat="1" ht="16.8" x14ac:dyDescent="0.3"/>
    <row r="73" s="8" customFormat="1" ht="16.8" x14ac:dyDescent="0.3"/>
    <row r="74" s="8" customFormat="1" ht="16.8" x14ac:dyDescent="0.3"/>
    <row r="75" s="8" customFormat="1" ht="16.8" x14ac:dyDescent="0.3"/>
    <row r="76" s="8" customFormat="1" ht="16.8" x14ac:dyDescent="0.3"/>
    <row r="77" s="8" customFormat="1" ht="16.8" x14ac:dyDescent="0.3"/>
    <row r="78" s="8" customFormat="1" ht="16.8" x14ac:dyDescent="0.3"/>
    <row r="79" s="8" customFormat="1" ht="16.8" x14ac:dyDescent="0.3"/>
    <row r="80" s="8" customFormat="1" ht="16.8" x14ac:dyDescent="0.3"/>
    <row r="81" s="8" customFormat="1" ht="16.8" x14ac:dyDescent="0.3"/>
    <row r="82" s="8" customFormat="1" ht="16.8" x14ac:dyDescent="0.3"/>
    <row r="83" s="8" customFormat="1" ht="16.8" x14ac:dyDescent="0.3"/>
    <row r="84" s="8" customFormat="1" ht="16.8" x14ac:dyDescent="0.3"/>
    <row r="85" s="8" customFormat="1" ht="16.8" x14ac:dyDescent="0.3"/>
    <row r="86" s="8" customFormat="1" ht="16.8" x14ac:dyDescent="0.3"/>
    <row r="87" s="8" customFormat="1" ht="16.8" x14ac:dyDescent="0.3"/>
    <row r="88" s="8" customFormat="1" ht="16.8" x14ac:dyDescent="0.3"/>
    <row r="89" s="8" customFormat="1" ht="16.8" x14ac:dyDescent="0.3"/>
  </sheetData>
  <mergeCells count="18">
    <mergeCell ref="E4:E5"/>
    <mergeCell ref="A1:Y1"/>
    <mergeCell ref="W3:Y3"/>
    <mergeCell ref="D4:D5"/>
    <mergeCell ref="C4:C5"/>
    <mergeCell ref="B4:B5"/>
    <mergeCell ref="Q4:Q5"/>
    <mergeCell ref="P4:P5"/>
    <mergeCell ref="O4:O5"/>
    <mergeCell ref="M4:M5"/>
    <mergeCell ref="L4:L5"/>
    <mergeCell ref="K4:K5"/>
    <mergeCell ref="J4:J5"/>
    <mergeCell ref="I4:I5"/>
    <mergeCell ref="H4:H5"/>
    <mergeCell ref="S48:T48"/>
    <mergeCell ref="G4:G5"/>
    <mergeCell ref="F4:F5"/>
  </mergeCells>
  <phoneticPr fontId="3" type="noConversion"/>
  <printOptions horizontalCentered="1" verticalCentered="1"/>
  <pageMargins left="0" right="0" top="0" bottom="0" header="0.25" footer="0.25"/>
  <pageSetup scale="67" orientation="landscape" horizontalDpi="360" verticalDpi="360" r:id="rId1"/>
  <headerFooter alignWithMargins="0">
    <oddFooter xml:space="preserve">&amp;R&amp;"Calibri,Regular"&amp;11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9D7DE1EBA29498074D91672D8D5C8" ma:contentTypeVersion="2" ma:contentTypeDescription="Create a new document." ma:contentTypeScope="" ma:versionID="21a20980fc8ead12f5d3d471d40897ba">
  <xsd:schema xmlns:xsd="http://www.w3.org/2001/XMLSchema" xmlns:xs="http://www.w3.org/2001/XMLSchema" xmlns:p="http://schemas.microsoft.com/office/2006/metadata/properties" xmlns:ns3="24ced884-9365-4d99-838b-ad255130d538" targetNamespace="http://schemas.microsoft.com/office/2006/metadata/properties" ma:root="true" ma:fieldsID="ddaa2cdf7d70a8f5b0f561e6e2fe01ec" ns3:_="">
    <xsd:import namespace="24ced884-9365-4d99-838b-ad255130d5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ed884-9365-4d99-838b-ad255130d5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CDA10E-E356-4DB6-B573-313D8809F0D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4ced884-9365-4d99-838b-ad255130d538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F20CE9-E75F-43E6-AC3F-36309AE81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B0509-85D4-416A-BECC-48833EF9E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ed884-9365-4d99-838b-ad255130d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PSTPRC98</vt:lpstr>
      <vt:lpstr>PSTPRC98!Print_Area</vt:lpstr>
      <vt:lpstr>PSTPRC98!Print_Area_MI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gw@westconfoods.com</cp:lastModifiedBy>
  <cp:lastPrinted>2020-04-06T16:06:19Z</cp:lastPrinted>
  <dcterms:created xsi:type="dcterms:W3CDTF">1998-06-30T17:36:35Z</dcterms:created>
  <dcterms:modified xsi:type="dcterms:W3CDTF">2020-05-28T19:38:03Z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0x010100A449D7DE1EBA29498074D91672D8D5C8</vt:lpwstr>
  </property>
</Properties>
</file>